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okkeeper\"/>
    </mc:Choice>
  </mc:AlternateContent>
  <bookViews>
    <workbookView xWindow="0" yWindow="0" windowWidth="25200" windowHeight="11985" firstSheet="3" activeTab="7"/>
  </bookViews>
  <sheets>
    <sheet name="Instructions" sheetId="1" r:id="rId1"/>
    <sheet name="1. P&amp;C Info" sheetId="3" r:id="rId2"/>
    <sheet name="2. Cash book - receipts" sheetId="2" r:id="rId3"/>
    <sheet name="3. Cash book - payments" sheetId="13" r:id="rId4"/>
    <sheet name="4. Bank Reconciliation" sheetId="12" r:id="rId5"/>
    <sheet name="5. Treasurers Report" sheetId="5" r:id="rId6"/>
    <sheet name="6. Income and Expenditure" sheetId="8" r:id="rId7"/>
    <sheet name="7. Financial Position" sheetId="9" r:id="rId8"/>
  </sheets>
  <definedNames>
    <definedName name="_Toc194846621" localSheetId="6">'6. Income and Expenditure'!$A$2</definedName>
    <definedName name="_Toc194846622" localSheetId="7">'7. Financial Position'!$A$4</definedName>
    <definedName name="_xlnm.Print_Area" localSheetId="2">'2. Cash book - receipts'!$A$2:$H$96</definedName>
    <definedName name="_xlnm.Print_Area" localSheetId="3">'3. Cash book - payments'!$A$1:$J$96</definedName>
    <definedName name="_xlnm.Print_Area" localSheetId="4">'4. Bank Reconciliation'!$A$2:$F$33</definedName>
    <definedName name="_xlnm.Print_Area" localSheetId="5">'5. Treasurers Report'!$A$1:$G$38</definedName>
    <definedName name="_xlnm.Print_Area" localSheetId="6">'6. Income and Expenditure'!$A$2:$E$28</definedName>
    <definedName name="_xlnm.Print_Area" localSheetId="7">'7. Financial Position'!$A$4:$E$31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9" l="1"/>
  <c r="J12" i="13"/>
  <c r="E10" i="12"/>
  <c r="E8" i="12"/>
  <c r="D94" i="2"/>
  <c r="C22" i="8" l="1"/>
  <c r="C17" i="8"/>
  <c r="C12" i="8"/>
  <c r="C11" i="8"/>
  <c r="C10" i="8"/>
  <c r="C9" i="8"/>
  <c r="A2" i="8"/>
  <c r="B22" i="8"/>
  <c r="B21" i="8"/>
  <c r="B20" i="8"/>
  <c r="B19" i="8"/>
  <c r="B18" i="8"/>
  <c r="B17" i="8"/>
  <c r="B9" i="8"/>
  <c r="F79" i="13"/>
  <c r="G79" i="13"/>
  <c r="B7" i="5"/>
  <c r="A2" i="13"/>
  <c r="A2" i="12"/>
  <c r="E20" i="12"/>
  <c r="D20" i="5"/>
  <c r="F22" i="5"/>
  <c r="D22" i="5"/>
  <c r="D21" i="5"/>
  <c r="F21" i="5"/>
  <c r="F20" i="5"/>
  <c r="F13" i="5"/>
  <c r="D13" i="5"/>
  <c r="F12" i="5"/>
  <c r="F17" i="5" s="1"/>
  <c r="D12" i="5"/>
  <c r="B2" i="5"/>
  <c r="F26" i="5" l="1"/>
  <c r="F28" i="5" s="1"/>
  <c r="J92" i="13"/>
  <c r="J91" i="13"/>
  <c r="J90" i="13"/>
  <c r="J89" i="13"/>
  <c r="J85" i="13"/>
  <c r="J84" i="13"/>
  <c r="J83" i="13"/>
  <c r="J82" i="13"/>
  <c r="J78" i="13"/>
  <c r="J77" i="13"/>
  <c r="J76" i="13"/>
  <c r="J75" i="13"/>
  <c r="J74" i="13"/>
  <c r="J73" i="13"/>
  <c r="J72" i="13"/>
  <c r="J68" i="13"/>
  <c r="J67" i="13"/>
  <c r="J65" i="13"/>
  <c r="J61" i="13"/>
  <c r="J60" i="13"/>
  <c r="J59" i="13"/>
  <c r="J58" i="13"/>
  <c r="J54" i="13"/>
  <c r="J53" i="13"/>
  <c r="J52" i="13"/>
  <c r="J51" i="13"/>
  <c r="J47" i="13"/>
  <c r="J46" i="13"/>
  <c r="J45" i="13"/>
  <c r="J44" i="13"/>
  <c r="J40" i="13"/>
  <c r="J39" i="13"/>
  <c r="J38" i="13"/>
  <c r="J37" i="13"/>
  <c r="J33" i="13"/>
  <c r="J32" i="13"/>
  <c r="J31" i="13"/>
  <c r="J30" i="13"/>
  <c r="J26" i="13"/>
  <c r="J25" i="13"/>
  <c r="J24" i="13"/>
  <c r="J23" i="13"/>
  <c r="J19" i="13"/>
  <c r="J18" i="13"/>
  <c r="J17" i="13"/>
  <c r="J16" i="13"/>
  <c r="J15" i="13"/>
  <c r="J13" i="13"/>
  <c r="J11" i="13"/>
  <c r="J10" i="13"/>
  <c r="J9" i="13"/>
  <c r="J8" i="13"/>
  <c r="H93" i="13"/>
  <c r="H86" i="13"/>
  <c r="H79" i="13"/>
  <c r="H69" i="13"/>
  <c r="H62" i="13"/>
  <c r="H55" i="13"/>
  <c r="H48" i="13"/>
  <c r="H41" i="13"/>
  <c r="H34" i="13"/>
  <c r="H27" i="13"/>
  <c r="J27" i="13" s="1"/>
  <c r="H20" i="13"/>
  <c r="H12" i="13"/>
  <c r="H14" i="13" s="1"/>
  <c r="H21" i="13" s="1"/>
  <c r="H22" i="13" s="1"/>
  <c r="H28" i="13" s="1"/>
  <c r="I93" i="13"/>
  <c r="I86" i="13"/>
  <c r="I79" i="13"/>
  <c r="I69" i="13"/>
  <c r="I62" i="13"/>
  <c r="I55" i="13"/>
  <c r="I48" i="13"/>
  <c r="I41" i="13"/>
  <c r="I34" i="13"/>
  <c r="I27" i="13"/>
  <c r="I20" i="13"/>
  <c r="I12" i="13"/>
  <c r="I14" i="13" s="1"/>
  <c r="I21" i="13" s="1"/>
  <c r="A3" i="13"/>
  <c r="F93" i="13"/>
  <c r="G93" i="13"/>
  <c r="E93" i="13"/>
  <c r="D93" i="13"/>
  <c r="F86" i="13"/>
  <c r="G86" i="13"/>
  <c r="E86" i="13"/>
  <c r="D86" i="13"/>
  <c r="E79" i="13"/>
  <c r="D79" i="13"/>
  <c r="F69" i="13"/>
  <c r="G69" i="13"/>
  <c r="E69" i="13"/>
  <c r="D69" i="13"/>
  <c r="F62" i="13"/>
  <c r="G62" i="13"/>
  <c r="E62" i="13"/>
  <c r="D62" i="13"/>
  <c r="F55" i="13"/>
  <c r="G55" i="13"/>
  <c r="E55" i="13"/>
  <c r="D55" i="13"/>
  <c r="F48" i="13"/>
  <c r="G48" i="13"/>
  <c r="E48" i="13"/>
  <c r="D48" i="13"/>
  <c r="F41" i="13"/>
  <c r="G41" i="13"/>
  <c r="E41" i="13"/>
  <c r="D41" i="13"/>
  <c r="F34" i="13"/>
  <c r="G34" i="13"/>
  <c r="E34" i="13"/>
  <c r="D34" i="13"/>
  <c r="F27" i="13"/>
  <c r="G27" i="13"/>
  <c r="E27" i="13"/>
  <c r="D27" i="13"/>
  <c r="F20" i="13"/>
  <c r="G20" i="13"/>
  <c r="E20" i="13"/>
  <c r="D20" i="13"/>
  <c r="F12" i="13"/>
  <c r="F14" i="13" s="1"/>
  <c r="F21" i="13" s="1"/>
  <c r="G12" i="13"/>
  <c r="G14" i="13" s="1"/>
  <c r="G21" i="13" s="1"/>
  <c r="E12" i="13"/>
  <c r="E14" i="13" s="1"/>
  <c r="E21" i="13" s="1"/>
  <c r="D12" i="13"/>
  <c r="D14" i="13" s="1"/>
  <c r="J93" i="13" l="1"/>
  <c r="J41" i="13"/>
  <c r="J20" i="13"/>
  <c r="J34" i="13"/>
  <c r="J48" i="13"/>
  <c r="J62" i="13"/>
  <c r="J79" i="13"/>
  <c r="J86" i="13"/>
  <c r="J14" i="13"/>
  <c r="J55" i="13"/>
  <c r="I22" i="13"/>
  <c r="I28" i="13" s="1"/>
  <c r="I29" i="13" s="1"/>
  <c r="I35" i="13" s="1"/>
  <c r="I36" i="13" s="1"/>
  <c r="I42" i="13" s="1"/>
  <c r="I43" i="13" s="1"/>
  <c r="I49" i="13" s="1"/>
  <c r="I50" i="13" s="1"/>
  <c r="I56" i="13" s="1"/>
  <c r="I57" i="13" s="1"/>
  <c r="I63" i="13" s="1"/>
  <c r="I64" i="13" s="1"/>
  <c r="I70" i="13" s="1"/>
  <c r="I71" i="13" s="1"/>
  <c r="I80" i="13" s="1"/>
  <c r="I81" i="13" s="1"/>
  <c r="I87" i="13" s="1"/>
  <c r="I88" i="13" s="1"/>
  <c r="I94" i="13" s="1"/>
  <c r="I95" i="13" s="1"/>
  <c r="J69" i="13"/>
  <c r="H29" i="13"/>
  <c r="G22" i="13"/>
  <c r="G28" i="13" s="1"/>
  <c r="G29" i="13" s="1"/>
  <c r="G35" i="13" s="1"/>
  <c r="G36" i="13" s="1"/>
  <c r="G42" i="13" s="1"/>
  <c r="G43" i="13" s="1"/>
  <c r="G49" i="13" s="1"/>
  <c r="G50" i="13" s="1"/>
  <c r="G56" i="13" s="1"/>
  <c r="G57" i="13" s="1"/>
  <c r="G63" i="13" s="1"/>
  <c r="G64" i="13" s="1"/>
  <c r="G70" i="13" s="1"/>
  <c r="G71" i="13" s="1"/>
  <c r="G80" i="13" s="1"/>
  <c r="G81" i="13" s="1"/>
  <c r="G87" i="13" s="1"/>
  <c r="G88" i="13" s="1"/>
  <c r="G94" i="13" s="1"/>
  <c r="G95" i="13" s="1"/>
  <c r="E22" i="13"/>
  <c r="E28" i="13" s="1"/>
  <c r="E29" i="13" s="1"/>
  <c r="E35" i="13" s="1"/>
  <c r="E36" i="13" s="1"/>
  <c r="E42" i="13" s="1"/>
  <c r="E43" i="13" s="1"/>
  <c r="E49" i="13" s="1"/>
  <c r="E50" i="13" s="1"/>
  <c r="E56" i="13" s="1"/>
  <c r="E57" i="13" s="1"/>
  <c r="E63" i="13" s="1"/>
  <c r="E64" i="13" s="1"/>
  <c r="E70" i="13" s="1"/>
  <c r="E71" i="13" s="1"/>
  <c r="E80" i="13" s="1"/>
  <c r="E81" i="13" s="1"/>
  <c r="E87" i="13" s="1"/>
  <c r="E88" i="13" s="1"/>
  <c r="E94" i="13" s="1"/>
  <c r="E95" i="13" s="1"/>
  <c r="F22" i="13"/>
  <c r="F28" i="13" s="1"/>
  <c r="F29" i="13" s="1"/>
  <c r="F35" i="13" s="1"/>
  <c r="F36" i="13" s="1"/>
  <c r="F42" i="13" s="1"/>
  <c r="F43" i="13" s="1"/>
  <c r="F49" i="13" s="1"/>
  <c r="F50" i="13" s="1"/>
  <c r="F56" i="13" s="1"/>
  <c r="F57" i="13" s="1"/>
  <c r="F63" i="13" s="1"/>
  <c r="F64" i="13" s="1"/>
  <c r="F70" i="13" s="1"/>
  <c r="F71" i="13" s="1"/>
  <c r="D21" i="13"/>
  <c r="J21" i="13" s="1"/>
  <c r="H35" i="13" l="1"/>
  <c r="F80" i="13"/>
  <c r="F81" i="13" s="1"/>
  <c r="F87" i="13" s="1"/>
  <c r="F88" i="13" s="1"/>
  <c r="F94" i="13" s="1"/>
  <c r="F95" i="13" s="1"/>
  <c r="D22" i="13"/>
  <c r="D28" i="13" l="1"/>
  <c r="J28" i="13" s="1"/>
  <c r="J22" i="13"/>
  <c r="H36" i="13"/>
  <c r="D29" i="13" l="1"/>
  <c r="J29" i="13" s="1"/>
  <c r="H42" i="13"/>
  <c r="D35" i="13" l="1"/>
  <c r="J35" i="13" s="1"/>
  <c r="H43" i="13"/>
  <c r="D36" i="13" l="1"/>
  <c r="J36" i="13" s="1"/>
  <c r="H49" i="13"/>
  <c r="D42" i="13" l="1"/>
  <c r="J42" i="13" s="1"/>
  <c r="H50" i="13"/>
  <c r="D43" i="13" l="1"/>
  <c r="J43" i="13" s="1"/>
  <c r="H56" i="13"/>
  <c r="D49" i="13" l="1"/>
  <c r="J49" i="13" s="1"/>
  <c r="H57" i="13"/>
  <c r="D50" i="13"/>
  <c r="J50" i="13" s="1"/>
  <c r="H63" i="13" l="1"/>
  <c r="D56" i="13"/>
  <c r="J56" i="13" s="1"/>
  <c r="H64" i="13" l="1"/>
  <c r="D57" i="13"/>
  <c r="J57" i="13" s="1"/>
  <c r="H70" i="13" l="1"/>
  <c r="D63" i="13"/>
  <c r="J63" i="13" s="1"/>
  <c r="H71" i="13" l="1"/>
  <c r="D64" i="13"/>
  <c r="J64" i="13" s="1"/>
  <c r="H80" i="13" l="1"/>
  <c r="D70" i="13"/>
  <c r="J70" i="13" s="1"/>
  <c r="H81" i="13" l="1"/>
  <c r="D71" i="13"/>
  <c r="J71" i="13" s="1"/>
  <c r="H87" i="13" l="1"/>
  <c r="D80" i="13"/>
  <c r="J80" i="13" s="1"/>
  <c r="H88" i="13" l="1"/>
  <c r="D81" i="13"/>
  <c r="J81" i="13" s="1"/>
  <c r="H94" i="13" l="1"/>
  <c r="D87" i="13"/>
  <c r="J87" i="13" s="1"/>
  <c r="H95" i="13" l="1"/>
  <c r="C21" i="8" s="1"/>
  <c r="D88" i="13"/>
  <c r="J88" i="13" s="1"/>
  <c r="D94" i="13" l="1"/>
  <c r="J94" i="13" s="1"/>
  <c r="D95" i="13" l="1"/>
  <c r="J95" i="13" s="1"/>
  <c r="D69" i="2" l="1"/>
  <c r="D48" i="2"/>
  <c r="E34" i="2"/>
  <c r="D34" i="2"/>
  <c r="F34" i="2"/>
  <c r="G34" i="2"/>
  <c r="G93" i="2"/>
  <c r="F93" i="2"/>
  <c r="E93" i="2"/>
  <c r="D93" i="2"/>
  <c r="G86" i="2"/>
  <c r="F86" i="2"/>
  <c r="E86" i="2"/>
  <c r="D86" i="2"/>
  <c r="G79" i="2"/>
  <c r="F79" i="2"/>
  <c r="E79" i="2"/>
  <c r="D79" i="2"/>
  <c r="G69" i="2"/>
  <c r="F69" i="2"/>
  <c r="E69" i="2"/>
  <c r="G62" i="2"/>
  <c r="F62" i="2"/>
  <c r="E62" i="2"/>
  <c r="D62" i="2"/>
  <c r="G55" i="2"/>
  <c r="F55" i="2"/>
  <c r="E55" i="2"/>
  <c r="D55" i="2"/>
  <c r="G48" i="2"/>
  <c r="F48" i="2"/>
  <c r="E48" i="2"/>
  <c r="A3" i="2"/>
  <c r="A2" i="2"/>
  <c r="G41" i="2"/>
  <c r="F41" i="2"/>
  <c r="E41" i="2"/>
  <c r="D41" i="2"/>
  <c r="E27" i="2"/>
  <c r="D27" i="2"/>
  <c r="G27" i="2"/>
  <c r="F27" i="2"/>
  <c r="H92" i="2"/>
  <c r="H91" i="2"/>
  <c r="H90" i="2"/>
  <c r="H89" i="2"/>
  <c r="H85" i="2"/>
  <c r="H84" i="2"/>
  <c r="H83" i="2"/>
  <c r="H82" i="2"/>
  <c r="H78" i="2"/>
  <c r="H77" i="2"/>
  <c r="H73" i="2"/>
  <c r="H72" i="2"/>
  <c r="H68" i="2"/>
  <c r="H67" i="2"/>
  <c r="H66" i="2"/>
  <c r="H65" i="2"/>
  <c r="H61" i="2"/>
  <c r="H60" i="2"/>
  <c r="H59" i="2"/>
  <c r="H58" i="2"/>
  <c r="H54" i="2"/>
  <c r="H53" i="2"/>
  <c r="H52" i="2"/>
  <c r="H51" i="2"/>
  <c r="H47" i="2"/>
  <c r="H46" i="2"/>
  <c r="H45" i="2"/>
  <c r="H44" i="2"/>
  <c r="H40" i="2"/>
  <c r="H39" i="2"/>
  <c r="H38" i="2"/>
  <c r="H37" i="2"/>
  <c r="H33" i="2"/>
  <c r="H32" i="2"/>
  <c r="H31" i="2"/>
  <c r="H30" i="2"/>
  <c r="H26" i="2"/>
  <c r="H25" i="2"/>
  <c r="H24" i="2"/>
  <c r="H23" i="2"/>
  <c r="H19" i="2"/>
  <c r="H18" i="2"/>
  <c r="H17" i="2"/>
  <c r="H16" i="2"/>
  <c r="H15" i="2"/>
  <c r="H13" i="2"/>
  <c r="H11" i="2"/>
  <c r="H10" i="2"/>
  <c r="H9" i="2"/>
  <c r="H8" i="2"/>
  <c r="G20" i="2"/>
  <c r="F20" i="2"/>
  <c r="E20" i="2"/>
  <c r="D20" i="2"/>
  <c r="H20" i="2" s="1"/>
  <c r="G12" i="2"/>
  <c r="F12" i="2"/>
  <c r="E12" i="2"/>
  <c r="D12" i="2"/>
  <c r="H12" i="2" s="1"/>
  <c r="G14" i="2" l="1"/>
  <c r="G21" i="2" s="1"/>
  <c r="F14" i="2"/>
  <c r="F21" i="2" s="1"/>
  <c r="E14" i="2"/>
  <c r="E21" i="2" s="1"/>
  <c r="D14" i="2"/>
  <c r="D21" i="2" l="1"/>
  <c r="H14" i="2"/>
  <c r="D22" i="2" l="1"/>
  <c r="D28" i="2" s="1"/>
  <c r="H21" i="2"/>
  <c r="C30" i="12"/>
  <c r="D29" i="2" l="1"/>
  <c r="D35" i="2" s="1"/>
  <c r="D36" i="2" s="1"/>
  <c r="D42" i="2" s="1"/>
  <c r="D43" i="2" s="1"/>
  <c r="D49" i="2" s="1"/>
  <c r="D50" i="2" s="1"/>
  <c r="D56" i="2" s="1"/>
  <c r="D57" i="2" s="1"/>
  <c r="D63" i="2" s="1"/>
  <c r="D64" i="2" s="1"/>
  <c r="C24" i="8"/>
  <c r="E18" i="8"/>
  <c r="B12" i="8"/>
  <c r="B11" i="8"/>
  <c r="B10" i="8"/>
  <c r="E18" i="9"/>
  <c r="E23" i="9" s="1"/>
  <c r="E28" i="9" s="1"/>
  <c r="D8" i="9" s="1"/>
  <c r="D18" i="9"/>
  <c r="D23" i="9" s="1"/>
  <c r="D28" i="9" s="1"/>
  <c r="E10" i="9"/>
  <c r="E14" i="8"/>
  <c r="E24" i="8"/>
  <c r="D70" i="2" l="1"/>
  <c r="D71" i="2" s="1"/>
  <c r="D80" i="2" s="1"/>
  <c r="D81" i="2" s="1"/>
  <c r="D87" i="2" s="1"/>
  <c r="D88" i="2" s="1"/>
  <c r="D95" i="2" s="1"/>
  <c r="E26" i="8"/>
  <c r="H27" i="2" l="1"/>
  <c r="G22" i="2"/>
  <c r="G28" i="2" s="1"/>
  <c r="E22" i="2"/>
  <c r="F22" i="2"/>
  <c r="F28" i="2" s="1"/>
  <c r="F29" i="2" s="1"/>
  <c r="G29" i="2"/>
  <c r="H22" i="2" l="1"/>
  <c r="E28" i="2"/>
  <c r="G35" i="2"/>
  <c r="G36" i="2" s="1"/>
  <c r="G42" i="2" s="1"/>
  <c r="G43" i="2" s="1"/>
  <c r="G49" i="2" s="1"/>
  <c r="G50" i="2" s="1"/>
  <c r="G56" i="2" s="1"/>
  <c r="G57" i="2" s="1"/>
  <c r="G63" i="2" s="1"/>
  <c r="G64" i="2" s="1"/>
  <c r="G70" i="2" s="1"/>
  <c r="G71" i="2" s="1"/>
  <c r="G80" i="2" s="1"/>
  <c r="G81" i="2" s="1"/>
  <c r="G87" i="2" s="1"/>
  <c r="G88" i="2" s="1"/>
  <c r="G94" i="2" s="1"/>
  <c r="G95" i="2" s="1"/>
  <c r="F35" i="2"/>
  <c r="F36" i="2" l="1"/>
  <c r="F42" i="2" s="1"/>
  <c r="F43" i="2" s="1"/>
  <c r="F49" i="2" s="1"/>
  <c r="F50" i="2" s="1"/>
  <c r="F56" i="2" s="1"/>
  <c r="F57" i="2" s="1"/>
  <c r="F63" i="2" s="1"/>
  <c r="F64" i="2" s="1"/>
  <c r="F70" i="2" s="1"/>
  <c r="H28" i="2"/>
  <c r="E29" i="2"/>
  <c r="E12" i="12"/>
  <c r="E22" i="12" s="1"/>
  <c r="H34" i="2"/>
  <c r="C14" i="8" l="1"/>
  <c r="C26" i="8" s="1"/>
  <c r="E35" i="2"/>
  <c r="H29" i="2"/>
  <c r="F71" i="2"/>
  <c r="F80" i="2" s="1"/>
  <c r="D9" i="9" l="1"/>
  <c r="D10" i="9" s="1"/>
  <c r="E36" i="2"/>
  <c r="H35" i="2"/>
  <c r="F81" i="2"/>
  <c r="F87" i="2" s="1"/>
  <c r="H41" i="2"/>
  <c r="E42" i="2" l="1"/>
  <c r="H36" i="2"/>
  <c r="F88" i="2"/>
  <c r="F94" i="2" s="1"/>
  <c r="H48" i="2"/>
  <c r="E43" i="2" l="1"/>
  <c r="H42" i="2"/>
  <c r="F95" i="2"/>
  <c r="H55" i="2"/>
  <c r="E49" i="2" l="1"/>
  <c r="H43" i="2"/>
  <c r="E50" i="2" l="1"/>
  <c r="H49" i="2"/>
  <c r="H62" i="2"/>
  <c r="E56" i="2" l="1"/>
  <c r="H50" i="2"/>
  <c r="H69" i="2"/>
  <c r="E57" i="2" l="1"/>
  <c r="H56" i="2"/>
  <c r="H79" i="2"/>
  <c r="E63" i="2" l="1"/>
  <c r="H57" i="2"/>
  <c r="E64" i="2" l="1"/>
  <c r="H63" i="2"/>
  <c r="H86" i="2"/>
  <c r="E70" i="2" l="1"/>
  <c r="H64" i="2"/>
  <c r="H93" i="2"/>
  <c r="E71" i="2" l="1"/>
  <c r="H70" i="2"/>
  <c r="E80" i="2" l="1"/>
  <c r="H71" i="2"/>
  <c r="E81" i="2" l="1"/>
  <c r="H80" i="2"/>
  <c r="E87" i="2" l="1"/>
  <c r="H81" i="2"/>
  <c r="E88" i="2" l="1"/>
  <c r="H87" i="2"/>
  <c r="E94" i="2" l="1"/>
  <c r="H88" i="2"/>
  <c r="E95" i="2" l="1"/>
  <c r="H95" i="2" s="1"/>
  <c r="H94" i="2"/>
</calcChain>
</file>

<file path=xl/sharedStrings.xml><?xml version="1.0" encoding="utf-8"?>
<sst xmlns="http://schemas.openxmlformats.org/spreadsheetml/2006/main" count="335" uniqueCount="202">
  <si>
    <t>CASH BOOK - RECEIPTS</t>
  </si>
  <si>
    <t>Date</t>
  </si>
  <si>
    <t>Details</t>
  </si>
  <si>
    <t>Rec No</t>
  </si>
  <si>
    <t>Donations</t>
  </si>
  <si>
    <t>Bank</t>
  </si>
  <si>
    <t>Bank Int</t>
  </si>
  <si>
    <t>B/s</t>
  </si>
  <si>
    <t>Balance b/f</t>
  </si>
  <si>
    <t>Total Receipts to Date</t>
  </si>
  <si>
    <t>Fundraising - Fair</t>
  </si>
  <si>
    <t>Fundraising Other</t>
  </si>
  <si>
    <t>b/s</t>
  </si>
  <si>
    <t>CASH BOOK - PAYMENTS</t>
  </si>
  <si>
    <t>Bank Charges</t>
  </si>
  <si>
    <t>= total receipts to date from previous month</t>
  </si>
  <si>
    <t>= sum of above two figures</t>
  </si>
  <si>
    <t>EFT</t>
  </si>
  <si>
    <t>TREASURERS REPORT</t>
  </si>
  <si>
    <t>Total</t>
  </si>
  <si>
    <t>= enter data from monthly totals of cash book receipts</t>
  </si>
  <si>
    <t>= enter data from monthly totals of cash book payments</t>
  </si>
  <si>
    <t>Receipts</t>
  </si>
  <si>
    <t>Payments</t>
  </si>
  <si>
    <t>Difference</t>
  </si>
  <si>
    <t xml:space="preserve"> To Accumulated Funds</t>
  </si>
  <si>
    <t>Excess Income Over Expenditure</t>
  </si>
  <si>
    <t>EXPENDITURE</t>
  </si>
  <si>
    <t xml:space="preserve">  TOTAL INCOME</t>
  </si>
  <si>
    <t>INCOME</t>
  </si>
  <si>
    <t>ACCUMULATED FUNDS</t>
  </si>
  <si>
    <t>Excess Income over Expenditure</t>
  </si>
  <si>
    <t>FIXED ASSETS</t>
  </si>
  <si>
    <t>CURRENT ASSETS</t>
  </si>
  <si>
    <t>Total Assets</t>
  </si>
  <si>
    <t>LIABILITIES</t>
  </si>
  <si>
    <t>(if any)</t>
  </si>
  <si>
    <t>= total payments for February</t>
  </si>
  <si>
    <t>= total payments to date from previous month</t>
  </si>
  <si>
    <t>= total payments for March</t>
  </si>
  <si>
    <t>P&amp;C Account - Closing Balance as at 30 April 2016:</t>
  </si>
  <si>
    <t>If you wish you could add a written summary, giving a brief overview</t>
  </si>
  <si>
    <t>of the current financial position, highlighting any issues that need to</t>
  </si>
  <si>
    <t>be brought to the attention of members.</t>
  </si>
  <si>
    <t>Add: Receipts</t>
  </si>
  <si>
    <t>Less: Payments</t>
  </si>
  <si>
    <t>Add Receipts Not banked</t>
  </si>
  <si>
    <t>Less Cheques written but not presented (refer to detailed listing below)</t>
  </si>
  <si>
    <t>Unpresented cheques listing</t>
  </si>
  <si>
    <t>Chq No</t>
  </si>
  <si>
    <t>Amount</t>
  </si>
  <si>
    <t>Civic Insurance Brokers</t>
  </si>
  <si>
    <t>Payee</t>
  </si>
  <si>
    <t>(Enter any cash received an entered into Cash Book Receipts - but not yet banked)</t>
  </si>
  <si>
    <t>Enter total of detailed listing below</t>
  </si>
  <si>
    <t>= sum of all cheques written but not yet presented</t>
  </si>
  <si>
    <t>Difference between reconciled bank statement and Cash book (Should be zero)</t>
  </si>
  <si>
    <t>P &amp; C Name:</t>
  </si>
  <si>
    <t>Year:</t>
  </si>
  <si>
    <t>Account Name:</t>
  </si>
  <si>
    <t>= Opening cash balance + Receipts - Payments</t>
  </si>
  <si>
    <t>Set up:</t>
  </si>
  <si>
    <t>Weekly use:</t>
  </si>
  <si>
    <t>Complete bank reconciliation:</t>
  </si>
  <si>
    <t>Prepare Treasurers Report:</t>
  </si>
  <si>
    <t xml:space="preserve">Follow instructions on bank reconciliation worksheet to reconcile balance on bank statement </t>
  </si>
  <si>
    <t>Follow the instructions on Treasurers report to input required data.</t>
  </si>
  <si>
    <t>Get previous year data from previous year financial statements.</t>
  </si>
  <si>
    <t>Balance Sheet:</t>
  </si>
  <si>
    <t>BSB</t>
  </si>
  <si>
    <t>Account Number</t>
  </si>
  <si>
    <t>Period of Financial Year: (e.g. Jan to Dec)</t>
  </si>
  <si>
    <t xml:space="preserve">This should be completed regularly, eg. Monhtly, prior to each P&amp;C meeting as well as at </t>
  </si>
  <si>
    <t>the end of the financial year.</t>
  </si>
  <si>
    <t>This is a summary of Cash book receipts and Cash book payments - to present to P&amp;C at general meetings.</t>
  </si>
  <si>
    <t>Get opening balance from prior year closing balance</t>
  </si>
  <si>
    <t xml:space="preserve">Enter the value of any assets and liabilities (use prior year balance sheet </t>
  </si>
  <si>
    <t>as a guide to which categories to include)</t>
  </si>
  <si>
    <t>Bank Interest</t>
  </si>
  <si>
    <t>Bank interest</t>
  </si>
  <si>
    <t>Donation received</t>
  </si>
  <si>
    <t>Bulb Sales</t>
  </si>
  <si>
    <t>Cake stall</t>
  </si>
  <si>
    <t>= total receipts for January for each category</t>
  </si>
  <si>
    <t>= total receipts to date from previous month ( in January this will be Zero as do not include amounts from the previous Financial Year)</t>
  </si>
  <si>
    <t>&lt;&lt;You can insert rows to add more receipts for each month&gt;&gt;</t>
  </si>
  <si>
    <t>&lt;&lt;You can insert columns to add receipt categories to match your chart of accounts/previous financial statements&gt;&gt;</t>
  </si>
  <si>
    <t>Guessing Competition</t>
  </si>
  <si>
    <t>= total receipts for February</t>
  </si>
  <si>
    <t>Mothers Day Stall</t>
  </si>
  <si>
    <t>Disco</t>
  </si>
  <si>
    <t>Calendar Fundraiser</t>
  </si>
  <si>
    <t>Art on a Plate</t>
  </si>
  <si>
    <t>Face painting - Fair</t>
  </si>
  <si>
    <t>Sausage Sizzle</t>
  </si>
  <si>
    <t>lucky dip stall</t>
  </si>
  <si>
    <t>Sponsorship</t>
  </si>
  <si>
    <t>Mango Fundraiser</t>
  </si>
  <si>
    <t>About these templates</t>
  </si>
  <si>
    <t>Cheque No/EFT</t>
  </si>
  <si>
    <t>Canberra School P and C Association</t>
  </si>
  <si>
    <t>1 Jan to 31 Dec</t>
  </si>
  <si>
    <t>Cheque Account</t>
  </si>
  <si>
    <t>217 217 217</t>
  </si>
  <si>
    <t>010 010</t>
  </si>
  <si>
    <t>Totals for January 2017</t>
  </si>
  <si>
    <t>Totals for February 2017</t>
  </si>
  <si>
    <t>Totals for March 2017</t>
  </si>
  <si>
    <t>Totals for April 2017</t>
  </si>
  <si>
    <t>Totals for May 2017</t>
  </si>
  <si>
    <t>Totals for June2017</t>
  </si>
  <si>
    <t>Totals for July 2017</t>
  </si>
  <si>
    <t>Totals for August 2017</t>
  </si>
  <si>
    <t>Totals for September 2017</t>
  </si>
  <si>
    <t>Totals for October 2017</t>
  </si>
  <si>
    <t>Totals for November 2017</t>
  </si>
  <si>
    <t>Totals for December 2017</t>
  </si>
  <si>
    <t>The 'bank' column should match what is on your bank statement for each transaction</t>
  </si>
  <si>
    <t>= total payments for January</t>
  </si>
  <si>
    <t>= total payments to date from previous month (will be zero in Jan as first month of the financial year)</t>
  </si>
  <si>
    <t>Bulb invoice</t>
  </si>
  <si>
    <t>chq 000101</t>
  </si>
  <si>
    <t>Cake Boxes</t>
  </si>
  <si>
    <t>Jelly beans - Guessing comp</t>
  </si>
  <si>
    <t>Jar - Guessing Comp</t>
  </si>
  <si>
    <t>Donation</t>
  </si>
  <si>
    <t>Bank charges</t>
  </si>
  <si>
    <t>Chq 000102</t>
  </si>
  <si>
    <t>Mothers day gifts</t>
  </si>
  <si>
    <t>Council Affiliation</t>
  </si>
  <si>
    <t>Chq 000103</t>
  </si>
  <si>
    <t>Glow sticks - Disco</t>
  </si>
  <si>
    <t>DJ - Disco</t>
  </si>
  <si>
    <t>Chq 000104</t>
  </si>
  <si>
    <t>Calendar Costs - fundraiser</t>
  </si>
  <si>
    <t>Donation to school</t>
  </si>
  <si>
    <t>Donation - Readers</t>
  </si>
  <si>
    <t>Donation - playground</t>
  </si>
  <si>
    <t>for period 1 April 2017 to 30 April 2017</t>
  </si>
  <si>
    <t>Balance brought forward from 31 March 2017</t>
  </si>
  <si>
    <t>= closing balance on last bank reconciliation/bank statement</t>
  </si>
  <si>
    <t>The main source of fundraising during the month of April 2016, was the mother's day stall. It was a great success with a profit of $205. Thank you to the volunteers who organised this. The funds raised will contribute towards our goal of outdoor play equipment for kindergarten. At this stage we are $103 ahead of budget due to unexpected donations by individuals. Our main expense was our annual insurance premium.</t>
  </si>
  <si>
    <t>Opening Cash Account Balance - 1 April 2017</t>
  </si>
  <si>
    <t>000102</t>
  </si>
  <si>
    <t>BANK RECONCILIATION AS AT 30 APRIL 2017</t>
  </si>
  <si>
    <t>Closing Cash Account Balance - 30 April 2017</t>
  </si>
  <si>
    <t>Balance as per bank statement - 30 April 2017</t>
  </si>
  <si>
    <r>
      <t xml:space="preserve">  </t>
    </r>
    <r>
      <rPr>
        <b/>
        <sz val="12"/>
        <color theme="1"/>
        <rFont val="Calibri"/>
        <family val="2"/>
      </rPr>
      <t>TOTAL EXPENDITURE</t>
    </r>
  </si>
  <si>
    <t>Adjusted Balance per bank statement</t>
  </si>
  <si>
    <t>Art on a plate</t>
  </si>
  <si>
    <t>Chq 000105</t>
  </si>
  <si>
    <t>Fair Expenses</t>
  </si>
  <si>
    <t>Face Paints</t>
  </si>
  <si>
    <t>Sausage sizzle supplies</t>
  </si>
  <si>
    <t>Lucky dip toys</t>
  </si>
  <si>
    <t>Mango Fundraiser Invoice</t>
  </si>
  <si>
    <t>Other Fundraising Expenses</t>
  </si>
  <si>
    <t>&lt;P and C  to enter their own data here&gt;</t>
  </si>
  <si>
    <t>Affilliation Fees</t>
  </si>
  <si>
    <t>Insurance Premiums</t>
  </si>
  <si>
    <t>Statement of Income and Expenditure</t>
  </si>
  <si>
    <t>for the year ended 31 December 2017</t>
  </si>
  <si>
    <t>2017 Figures come from totals of Cash Book Receipts for the Year</t>
  </si>
  <si>
    <t>2016 Figures come from prior years financial statements</t>
  </si>
  <si>
    <t>2017 Figures come from totals of Cash Book - payments for the Year</t>
  </si>
  <si>
    <t>These spreadsheet templates are designed to be used by small P&amp;Cs that are not registered for GST and do not have any employees. If your school P&amp;C employs staff or is registered for the GST, Council reccommends that you use accounting software.</t>
  </si>
  <si>
    <t>Complete one file for each bank account that the P&amp;C holds.</t>
  </si>
  <si>
    <t>Enter info into the P&amp;C Info Sheet (next tab) first.</t>
  </si>
  <si>
    <t xml:space="preserve">profit and loss report. If first year, add any categories that you would like to report on. See Treasurers Handbook Section 2 for </t>
  </si>
  <si>
    <t>further information.</t>
  </si>
  <si>
    <t>Enter any payments made into"Cash book - payments" - categorising under the correct headings.</t>
  </si>
  <si>
    <t>Enter any income received into "Cash book - receipts" - categorising under the correct headings.</t>
  </si>
  <si>
    <t>In the "Cash book - receipts" and "Cash book - payments" worksheets, enter categories that appeared on previous years</t>
  </si>
  <si>
    <t>to the balance recorded in "Cash book - receipts" and "Cash book - payments".</t>
  </si>
  <si>
    <t>Prepare Annual Financial Statements:</t>
  </si>
  <si>
    <t>Statement of Income and Exenditure:</t>
  </si>
  <si>
    <t>Get total data for current year from total of "Cash book - receipts" and "Cash book - payments".</t>
  </si>
  <si>
    <t>These totals will automatically appear in tab named "Income and Expenditure" for your Annual Financial Statements</t>
  </si>
  <si>
    <t>&lt;&lt;For further information on reporting see Treasurers Handbook Section 10&gt;&gt;</t>
  </si>
  <si>
    <t>&lt;&lt;For further information on bank reconciliations see Treasurers Handbook Section 8&gt;&gt;</t>
  </si>
  <si>
    <t>= total of all categories since last reconciliation from "Cash book - receipts"</t>
  </si>
  <si>
    <t>= total of all categories since last reconciliation from "Cash book - payments"</t>
  </si>
  <si>
    <t>&lt;&lt;For further information on Annual Financial Statements see Treasurers Handbook Section 11&gt;&gt;</t>
  </si>
  <si>
    <t>&lt;&lt;For further information on recording income, see Treasurers Handbook Section 3&gt;&gt;</t>
  </si>
  <si>
    <t>&lt;&lt;For further information on recording expenses, see Treasurers Handbook Section 4&gt;&gt;</t>
  </si>
  <si>
    <t>&lt;&lt;Greyed out cells have automatic formulas - enter data in white cells&gt;&gt;</t>
  </si>
  <si>
    <t>= closing balance on last bank reconciliation</t>
  </si>
  <si>
    <t>Total Payments to Date</t>
  </si>
  <si>
    <t>&lt;&lt;You can insert rows to add more Payments for each month&gt;&gt;</t>
  </si>
  <si>
    <t>= This amount should be reconciled to the bank account</t>
  </si>
  <si>
    <t>as at 31 December 2017</t>
  </si>
  <si>
    <t>Statement of Financial Position</t>
  </si>
  <si>
    <t>&lt;&lt;See Treasurers Handbook Section 9 for further information Assets&gt;&gt;</t>
  </si>
  <si>
    <t xml:space="preserve">Petty Cash </t>
  </si>
  <si>
    <t>Balance 31 Dec 17</t>
  </si>
  <si>
    <t>&lt;&lt;2016 figures from previous years financial statement&gt;&gt;</t>
  </si>
  <si>
    <t>This is represented by:</t>
  </si>
  <si>
    <t>Accumulated Funds - Balance 1 Jan 17</t>
  </si>
  <si>
    <t>= Excess Income over Expenditure from "6. Income and Expenditure"</t>
  </si>
  <si>
    <t>&lt;&lt;This balance should match total of assets less liabilities below&gt;&gt;</t>
  </si>
  <si>
    <t>&lt;&lt;List all cash assets here&gt;&gt;</t>
  </si>
  <si>
    <t>&lt;&lt;List liabilities (if any) here&gt;&gt;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</si>
</sst>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49" fontId="3" fillId="0" borderId="0" xfId="1" applyNumberFormat="1" applyFont="1"/>
    <xf numFmtId="0" fontId="4" fillId="0" borderId="0" xfId="0" applyFont="1"/>
    <xf numFmtId="0" fontId="0" fillId="0" borderId="0" xfId="0" applyFont="1"/>
    <xf numFmtId="0" fontId="5" fillId="0" borderId="16" xfId="0" applyFont="1" applyBorder="1" applyAlignment="1">
      <alignment vertic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indent="5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5"/>
    </xf>
    <xf numFmtId="0" fontId="4" fillId="0" borderId="4" xfId="0" applyFont="1" applyBorder="1" applyAlignment="1">
      <alignment horizontal="center" vertical="center"/>
    </xf>
    <xf numFmtId="49" fontId="7" fillId="2" borderId="7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indent="5"/>
    </xf>
    <xf numFmtId="0" fontId="4" fillId="0" borderId="2" xfId="0" applyFont="1" applyBorder="1" applyAlignment="1">
      <alignment horizontal="left" vertical="center" indent="5"/>
    </xf>
    <xf numFmtId="0" fontId="0" fillId="0" borderId="3" xfId="0" applyFont="1" applyBorder="1" applyAlignment="1">
      <alignment horizontal="left" vertical="center" indent="5"/>
    </xf>
    <xf numFmtId="0" fontId="0" fillId="0" borderId="6" xfId="0" applyFont="1" applyBorder="1" applyAlignment="1">
      <alignment horizontal="left" vertical="center" indent="5"/>
    </xf>
    <xf numFmtId="0" fontId="4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5"/>
    </xf>
    <xf numFmtId="0" fontId="4" fillId="0" borderId="3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left" vertical="center" indent="5"/>
    </xf>
    <xf numFmtId="0" fontId="0" fillId="0" borderId="16" xfId="0" applyFont="1" applyBorder="1" applyAlignment="1">
      <alignment horizontal="left" vertical="center" indent="5"/>
    </xf>
    <xf numFmtId="0" fontId="2" fillId="0" borderId="16" xfId="0" applyFont="1" applyBorder="1" applyAlignment="1">
      <alignment horizontal="left" vertical="center" indent="5"/>
    </xf>
    <xf numFmtId="44" fontId="0" fillId="0" borderId="4" xfId="1" applyFont="1" applyBorder="1" applyAlignment="1">
      <alignment horizontal="left" vertical="center" indent="5"/>
    </xf>
    <xf numFmtId="14" fontId="0" fillId="0" borderId="3" xfId="0" applyNumberFormat="1" applyFont="1" applyBorder="1" applyAlignment="1">
      <alignment horizontal="center" vertical="center"/>
    </xf>
    <xf numFmtId="0" fontId="7" fillId="0" borderId="0" xfId="0" applyFont="1"/>
    <xf numFmtId="44" fontId="0" fillId="3" borderId="4" xfId="1" applyFont="1" applyFill="1" applyBorder="1" applyAlignment="1">
      <alignment horizontal="left" vertical="center" indent="5"/>
    </xf>
    <xf numFmtId="44" fontId="0" fillId="3" borderId="3" xfId="1" applyFont="1" applyFill="1" applyBorder="1" applyAlignment="1">
      <alignment horizontal="left" vertical="center" indent="5"/>
    </xf>
    <xf numFmtId="44" fontId="4" fillId="3" borderId="4" xfId="1" applyFont="1" applyFill="1" applyBorder="1" applyAlignment="1">
      <alignment horizontal="left" vertical="center" indent="5"/>
    </xf>
    <xf numFmtId="44" fontId="4" fillId="3" borderId="3" xfId="1" applyFont="1" applyFill="1" applyBorder="1" applyAlignment="1">
      <alignment horizontal="left" vertical="center" indent="5"/>
    </xf>
    <xf numFmtId="44" fontId="4" fillId="3" borderId="2" xfId="1" applyFont="1" applyFill="1" applyBorder="1" applyAlignment="1">
      <alignment horizontal="left" vertical="center" indent="5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4" fontId="0" fillId="0" borderId="4" xfId="0" applyNumberFormat="1" applyFont="1" applyBorder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49" fontId="11" fillId="2" borderId="7" xfId="0" applyNumberFormat="1" applyFont="1" applyFill="1" applyBorder="1" applyAlignment="1">
      <alignment vertical="center"/>
    </xf>
    <xf numFmtId="44" fontId="0" fillId="3" borderId="7" xfId="1" applyFont="1" applyFill="1" applyBorder="1" applyAlignment="1">
      <alignment horizontal="left" vertical="center" indent="5"/>
    </xf>
    <xf numFmtId="0" fontId="13" fillId="0" borderId="0" xfId="0" applyFont="1"/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8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44" fontId="12" fillId="0" borderId="0" xfId="1" applyFont="1"/>
    <xf numFmtId="49" fontId="14" fillId="0" borderId="0" xfId="1" applyNumberFormat="1" applyFont="1"/>
    <xf numFmtId="0" fontId="12" fillId="0" borderId="8" xfId="0" applyFont="1" applyBorder="1"/>
    <xf numFmtId="44" fontId="12" fillId="0" borderId="8" xfId="1" applyFont="1" applyBorder="1" applyAlignment="1">
      <alignment horizontal="right"/>
    </xf>
    <xf numFmtId="0" fontId="13" fillId="0" borderId="0" xfId="0" applyFont="1" applyBorder="1"/>
    <xf numFmtId="44" fontId="13" fillId="0" borderId="0" xfId="1" applyNumberFormat="1" applyFont="1" applyBorder="1" applyAlignment="1">
      <alignment horizontal="right"/>
    </xf>
    <xf numFmtId="8" fontId="13" fillId="0" borderId="0" xfId="1" applyNumberFormat="1" applyFont="1" applyBorder="1" applyAlignment="1">
      <alignment horizontal="right"/>
    </xf>
    <xf numFmtId="44" fontId="13" fillId="0" borderId="0" xfId="1" applyFont="1" applyBorder="1"/>
    <xf numFmtId="0" fontId="12" fillId="0" borderId="0" xfId="0" applyFont="1" applyAlignment="1">
      <alignment horizontal="left"/>
    </xf>
    <xf numFmtId="44" fontId="12" fillId="0" borderId="9" xfId="1" applyNumberFormat="1" applyFont="1" applyBorder="1"/>
    <xf numFmtId="44" fontId="13" fillId="0" borderId="0" xfId="1" applyFont="1"/>
    <xf numFmtId="0" fontId="12" fillId="0" borderId="0" xfId="0" applyFont="1" applyBorder="1"/>
    <xf numFmtId="44" fontId="13" fillId="0" borderId="0" xfId="0" applyNumberFormat="1" applyFont="1" applyBorder="1" applyAlignment="1">
      <alignment horizontal="left"/>
    </xf>
    <xf numFmtId="44" fontId="13" fillId="0" borderId="0" xfId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4" fontId="12" fillId="0" borderId="9" xfId="1" applyFont="1" applyBorder="1"/>
    <xf numFmtId="44" fontId="12" fillId="0" borderId="0" xfId="1" applyFont="1" applyBorder="1"/>
    <xf numFmtId="44" fontId="6" fillId="0" borderId="0" xfId="0" applyNumberFormat="1" applyFont="1"/>
    <xf numFmtId="44" fontId="10" fillId="0" borderId="15" xfId="0" applyNumberFormat="1" applyFont="1" applyBorder="1"/>
    <xf numFmtId="44" fontId="5" fillId="0" borderId="0" xfId="1" applyFont="1" applyBorder="1" applyAlignment="1">
      <alignment horizontal="left" vertical="center" indent="5"/>
    </xf>
    <xf numFmtId="49" fontId="6" fillId="0" borderId="0" xfId="0" applyNumberFormat="1" applyFont="1"/>
    <xf numFmtId="0" fontId="6" fillId="0" borderId="0" xfId="0" applyFont="1" applyBorder="1"/>
    <xf numFmtId="0" fontId="15" fillId="2" borderId="0" xfId="0" applyFont="1" applyFill="1" applyAlignment="1">
      <alignment horizontal="left" vertical="center" indent="5"/>
    </xf>
    <xf numFmtId="0" fontId="1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center" vertical="center"/>
    </xf>
    <xf numFmtId="8" fontId="15" fillId="0" borderId="0" xfId="0" applyNumberFormat="1" applyFont="1" applyAlignment="1">
      <alignment horizontal="left" vertical="center" indent="5"/>
    </xf>
    <xf numFmtId="0" fontId="16" fillId="0" borderId="0" xfId="0" applyFont="1"/>
    <xf numFmtId="8" fontId="5" fillId="0" borderId="0" xfId="0" applyNumberFormat="1" applyFont="1" applyAlignment="1">
      <alignment horizontal="left" vertical="center" indent="5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/>
    <xf numFmtId="0" fontId="17" fillId="0" borderId="16" xfId="0" applyFont="1" applyBorder="1" applyAlignment="1">
      <alignment vertical="center"/>
    </xf>
    <xf numFmtId="44" fontId="15" fillId="0" borderId="0" xfId="0" applyNumberFormat="1" applyFont="1" applyAlignment="1">
      <alignment horizontal="left" vertical="center" indent="5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5"/>
    </xf>
    <xf numFmtId="0" fontId="18" fillId="0" borderId="0" xfId="0" applyFont="1" applyAlignment="1">
      <alignment horizontal="left" vertical="center" indent="5"/>
    </xf>
    <xf numFmtId="44" fontId="15" fillId="0" borderId="0" xfId="1" applyFont="1" applyAlignment="1">
      <alignment horizontal="left" vertical="center" indent="5"/>
    </xf>
    <xf numFmtId="11" fontId="6" fillId="0" borderId="0" xfId="0" applyNumberFormat="1" applyFont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A9" sqref="A9"/>
    </sheetView>
  </sheetViews>
  <sheetFormatPr defaultRowHeight="15.75" x14ac:dyDescent="0.25"/>
  <cols>
    <col min="1" max="16384" width="9.140625" style="6"/>
  </cols>
  <sheetData>
    <row r="1" spans="1:11" x14ac:dyDescent="0.25">
      <c r="A1" s="34" t="s">
        <v>98</v>
      </c>
    </row>
    <row r="2" spans="1:11" x14ac:dyDescent="0.25">
      <c r="A2" s="87" t="s">
        <v>165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2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ht="15" hidden="1" customHeigh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15" hidden="1" customHeight="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7.25" customHeight="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x14ac:dyDescent="0.25">
      <c r="A8" s="34" t="s">
        <v>61</v>
      </c>
    </row>
    <row r="9" spans="1:11" x14ac:dyDescent="0.25">
      <c r="A9" s="6" t="s">
        <v>166</v>
      </c>
    </row>
    <row r="10" spans="1:11" x14ac:dyDescent="0.25">
      <c r="A10" s="6" t="s">
        <v>167</v>
      </c>
    </row>
    <row r="11" spans="1:11" x14ac:dyDescent="0.25">
      <c r="A11" s="6" t="s">
        <v>172</v>
      </c>
    </row>
    <row r="12" spans="1:11" x14ac:dyDescent="0.25">
      <c r="A12" s="6" t="s">
        <v>168</v>
      </c>
    </row>
    <row r="13" spans="1:11" x14ac:dyDescent="0.25">
      <c r="A13" s="6" t="s">
        <v>169</v>
      </c>
    </row>
    <row r="15" spans="1:11" x14ac:dyDescent="0.25">
      <c r="A15" s="34" t="s">
        <v>62</v>
      </c>
    </row>
    <row r="16" spans="1:11" x14ac:dyDescent="0.25">
      <c r="A16" s="6" t="s">
        <v>171</v>
      </c>
    </row>
    <row r="17" spans="1:1" x14ac:dyDescent="0.25">
      <c r="A17" s="6" t="s">
        <v>170</v>
      </c>
    </row>
    <row r="20" spans="1:1" x14ac:dyDescent="0.25">
      <c r="A20" s="34" t="s">
        <v>63</v>
      </c>
    </row>
    <row r="21" spans="1:1" x14ac:dyDescent="0.25">
      <c r="A21" s="6" t="s">
        <v>65</v>
      </c>
    </row>
    <row r="22" spans="1:1" x14ac:dyDescent="0.25">
      <c r="A22" s="6" t="s">
        <v>173</v>
      </c>
    </row>
    <row r="23" spans="1:1" x14ac:dyDescent="0.25">
      <c r="A23" s="6" t="s">
        <v>72</v>
      </c>
    </row>
    <row r="24" spans="1:1" x14ac:dyDescent="0.25">
      <c r="A24" s="6" t="s">
        <v>73</v>
      </c>
    </row>
    <row r="26" spans="1:1" x14ac:dyDescent="0.25">
      <c r="A26" s="34" t="s">
        <v>64</v>
      </c>
    </row>
    <row r="27" spans="1:1" x14ac:dyDescent="0.25">
      <c r="A27" s="6" t="s">
        <v>74</v>
      </c>
    </row>
    <row r="28" spans="1:1" x14ac:dyDescent="0.25">
      <c r="A28" s="6" t="s">
        <v>66</v>
      </c>
    </row>
    <row r="31" spans="1:1" x14ac:dyDescent="0.25">
      <c r="A31" s="34" t="s">
        <v>174</v>
      </c>
    </row>
    <row r="32" spans="1:1" x14ac:dyDescent="0.25">
      <c r="A32" s="6" t="s">
        <v>175</v>
      </c>
    </row>
    <row r="33" spans="1:1" x14ac:dyDescent="0.25">
      <c r="A33" s="6" t="s">
        <v>176</v>
      </c>
    </row>
    <row r="34" spans="1:1" x14ac:dyDescent="0.25">
      <c r="A34" s="6" t="s">
        <v>67</v>
      </c>
    </row>
    <row r="36" spans="1:1" x14ac:dyDescent="0.25">
      <c r="A36" s="6" t="s">
        <v>68</v>
      </c>
    </row>
    <row r="37" spans="1:1" x14ac:dyDescent="0.25">
      <c r="A37" s="6" t="s">
        <v>75</v>
      </c>
    </row>
    <row r="38" spans="1:1" x14ac:dyDescent="0.25">
      <c r="A38" s="6" t="s">
        <v>76</v>
      </c>
    </row>
    <row r="39" spans="1:1" x14ac:dyDescent="0.25">
      <c r="A39" s="6" t="s">
        <v>77</v>
      </c>
    </row>
  </sheetData>
  <mergeCells count="1">
    <mergeCell ref="A2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zoomScaleNormal="100" workbookViewId="0">
      <selection activeCell="B3" sqref="B3"/>
    </sheetView>
  </sheetViews>
  <sheetFormatPr defaultRowHeight="15.75" x14ac:dyDescent="0.25"/>
  <cols>
    <col min="1" max="1" width="41.7109375" style="6" customWidth="1"/>
    <col min="2" max="2" width="51.85546875" style="6" customWidth="1"/>
    <col min="3" max="16384" width="9.140625" style="6"/>
  </cols>
  <sheetData>
    <row r="3" spans="1:3" x14ac:dyDescent="0.25">
      <c r="A3" s="5" t="s">
        <v>57</v>
      </c>
      <c r="B3" s="79" t="s">
        <v>100</v>
      </c>
      <c r="C3" s="78" t="s">
        <v>157</v>
      </c>
    </row>
    <row r="4" spans="1:3" x14ac:dyDescent="0.25">
      <c r="A4" s="5" t="s">
        <v>58</v>
      </c>
      <c r="B4" s="79">
        <v>2017</v>
      </c>
    </row>
    <row r="5" spans="1:3" x14ac:dyDescent="0.25">
      <c r="A5" s="5" t="s">
        <v>71</v>
      </c>
      <c r="B5" s="79" t="s">
        <v>101</v>
      </c>
    </row>
    <row r="6" spans="1:3" x14ac:dyDescent="0.25">
      <c r="A6" s="5" t="s">
        <v>59</v>
      </c>
      <c r="B6" s="79" t="s">
        <v>102</v>
      </c>
    </row>
    <row r="7" spans="1:3" x14ac:dyDescent="0.25">
      <c r="A7" s="5" t="s">
        <v>69</v>
      </c>
      <c r="B7" s="79" t="s">
        <v>104</v>
      </c>
    </row>
    <row r="8" spans="1:3" x14ac:dyDescent="0.25">
      <c r="A8" s="5" t="s">
        <v>70</v>
      </c>
      <c r="B8" s="79" t="s">
        <v>103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zoomScaleNormal="10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E11" sqref="E11"/>
    </sheetView>
  </sheetViews>
  <sheetFormatPr defaultRowHeight="15" x14ac:dyDescent="0.25"/>
  <cols>
    <col min="1" max="1" width="13.7109375" style="4" bestFit="1" customWidth="1"/>
    <col min="2" max="2" width="29" style="4" bestFit="1" customWidth="1"/>
    <col min="3" max="3" width="6.5703125" style="4" bestFit="1" customWidth="1"/>
    <col min="4" max="4" width="20.42578125" style="4" customWidth="1"/>
    <col min="5" max="5" width="17.28515625" style="4" bestFit="1" customWidth="1"/>
    <col min="6" max="6" width="18.28515625" style="4" bestFit="1" customWidth="1"/>
    <col min="7" max="7" width="15.5703125" style="4" bestFit="1" customWidth="1"/>
    <col min="8" max="8" width="20.85546875" style="4" bestFit="1" customWidth="1"/>
    <col min="9" max="9" width="14.140625" style="4" bestFit="1" customWidth="1"/>
    <col min="10" max="16384" width="9.140625" style="4"/>
  </cols>
  <sheetData>
    <row r="1" spans="1:10" x14ac:dyDescent="0.25">
      <c r="A1" s="1" t="s">
        <v>183</v>
      </c>
    </row>
    <row r="2" spans="1:10" x14ac:dyDescent="0.25">
      <c r="A2" s="3" t="str">
        <f>'1. P&amp;C Info'!B3</f>
        <v>Canberra School P and C Association</v>
      </c>
    </row>
    <row r="3" spans="1:10" x14ac:dyDescent="0.25">
      <c r="A3" s="3">
        <f>'1. P&amp;C Info'!B4</f>
        <v>2017</v>
      </c>
    </row>
    <row r="4" spans="1:10" x14ac:dyDescent="0.25">
      <c r="A4" s="88" t="s">
        <v>0</v>
      </c>
      <c r="B4" s="88"/>
      <c r="C4" s="88"/>
      <c r="D4" s="88"/>
      <c r="E4" s="88"/>
      <c r="F4" s="88"/>
      <c r="G4" s="88"/>
      <c r="H4" s="88"/>
    </row>
    <row r="5" spans="1:10" x14ac:dyDescent="0.25">
      <c r="A5" s="20"/>
      <c r="B5" s="21"/>
      <c r="C5" s="21"/>
      <c r="D5" s="21"/>
      <c r="E5" s="21"/>
      <c r="F5" s="21"/>
      <c r="G5" s="21"/>
      <c r="H5" s="21"/>
    </row>
    <row r="6" spans="1:10" x14ac:dyDescent="0.25">
      <c r="A6" s="20"/>
      <c r="B6" s="21"/>
      <c r="C6" s="21"/>
      <c r="D6" s="22" t="s">
        <v>86</v>
      </c>
      <c r="E6" s="21"/>
      <c r="F6" s="21"/>
      <c r="G6" s="21"/>
      <c r="H6" s="21"/>
    </row>
    <row r="7" spans="1:10" ht="15.75" thickBot="1" x14ac:dyDescent="0.3">
      <c r="A7" s="19" t="s">
        <v>1</v>
      </c>
      <c r="B7" s="19" t="s">
        <v>2</v>
      </c>
      <c r="C7" s="19" t="s">
        <v>3</v>
      </c>
      <c r="D7" s="19" t="s">
        <v>78</v>
      </c>
      <c r="E7" s="19" t="s">
        <v>10</v>
      </c>
      <c r="F7" s="19" t="s">
        <v>11</v>
      </c>
      <c r="G7" s="19" t="s">
        <v>4</v>
      </c>
      <c r="H7" s="11" t="s">
        <v>5</v>
      </c>
    </row>
    <row r="8" spans="1:10" ht="15.75" thickBot="1" x14ac:dyDescent="0.3">
      <c r="A8" s="24">
        <v>42737</v>
      </c>
      <c r="B8" s="32" t="s">
        <v>79</v>
      </c>
      <c r="C8" s="9" t="s">
        <v>12</v>
      </c>
      <c r="D8" s="23">
        <v>10</v>
      </c>
      <c r="E8" s="23"/>
      <c r="F8" s="23"/>
      <c r="G8" s="23"/>
      <c r="H8" s="27">
        <f>SUM(D8:G8)</f>
        <v>10</v>
      </c>
      <c r="I8" s="1" t="s">
        <v>185</v>
      </c>
      <c r="J8" s="1"/>
    </row>
    <row r="9" spans="1:10" ht="15.75" thickBot="1" x14ac:dyDescent="0.3">
      <c r="A9" s="24">
        <v>42763</v>
      </c>
      <c r="B9" s="32" t="s">
        <v>80</v>
      </c>
      <c r="C9" s="9">
        <v>34</v>
      </c>
      <c r="D9" s="23"/>
      <c r="E9" s="23"/>
      <c r="F9" s="23"/>
      <c r="G9" s="23">
        <v>50</v>
      </c>
      <c r="H9" s="27">
        <f t="shared" ref="H9:H29" si="0">SUM(D9:G9)</f>
        <v>50</v>
      </c>
      <c r="I9" s="1"/>
      <c r="J9" s="1"/>
    </row>
    <row r="10" spans="1:10" ht="15.75" thickBot="1" x14ac:dyDescent="0.3">
      <c r="A10" s="24">
        <v>42764</v>
      </c>
      <c r="B10" s="32" t="s">
        <v>81</v>
      </c>
      <c r="C10" s="9">
        <v>35</v>
      </c>
      <c r="D10" s="23"/>
      <c r="E10" s="23"/>
      <c r="F10" s="23">
        <v>2350</v>
      </c>
      <c r="G10" s="23"/>
      <c r="H10" s="27">
        <f t="shared" si="0"/>
        <v>2350</v>
      </c>
      <c r="I10" s="1"/>
      <c r="J10" s="1"/>
    </row>
    <row r="11" spans="1:10" ht="15.75" thickBot="1" x14ac:dyDescent="0.3">
      <c r="A11" s="24"/>
      <c r="B11" s="32"/>
      <c r="C11" s="9"/>
      <c r="D11" s="23"/>
      <c r="E11" s="23"/>
      <c r="F11" s="23"/>
      <c r="G11" s="23"/>
      <c r="H11" s="27">
        <f t="shared" si="0"/>
        <v>0</v>
      </c>
      <c r="I11" s="1"/>
      <c r="J11" s="1"/>
    </row>
    <row r="12" spans="1:10" ht="15.75" thickBot="1" x14ac:dyDescent="0.3">
      <c r="A12" s="24"/>
      <c r="B12" s="10" t="s">
        <v>105</v>
      </c>
      <c r="C12" s="11"/>
      <c r="D12" s="26">
        <f>SUM(D8:D11)</f>
        <v>10</v>
      </c>
      <c r="E12" s="26">
        <f>SUM(E8:E11)</f>
        <v>0</v>
      </c>
      <c r="F12" s="26">
        <f>SUM(F8:F11)</f>
        <v>2350</v>
      </c>
      <c r="G12" s="26">
        <f>SUM(G8:G11)</f>
        <v>50</v>
      </c>
      <c r="H12" s="27">
        <f t="shared" si="0"/>
        <v>2410</v>
      </c>
      <c r="I12" s="12" t="s">
        <v>83</v>
      </c>
      <c r="J12" s="1"/>
    </row>
    <row r="13" spans="1:10" ht="15.75" thickBot="1" x14ac:dyDescent="0.3">
      <c r="A13" s="24"/>
      <c r="B13" s="13" t="s">
        <v>8</v>
      </c>
      <c r="C13" s="11"/>
      <c r="D13" s="28">
        <v>0</v>
      </c>
      <c r="E13" s="28">
        <v>0</v>
      </c>
      <c r="F13" s="28">
        <v>0</v>
      </c>
      <c r="G13" s="28">
        <v>0</v>
      </c>
      <c r="H13" s="27">
        <f t="shared" si="0"/>
        <v>0</v>
      </c>
      <c r="I13" s="12" t="s">
        <v>84</v>
      </c>
      <c r="J13" s="1"/>
    </row>
    <row r="14" spans="1:10" ht="15.75" thickBot="1" x14ac:dyDescent="0.3">
      <c r="A14" s="24"/>
      <c r="B14" s="14" t="s">
        <v>9</v>
      </c>
      <c r="C14" s="11"/>
      <c r="D14" s="28">
        <f>D12</f>
        <v>10</v>
      </c>
      <c r="E14" s="28">
        <f t="shared" ref="E14:G14" si="1">E12</f>
        <v>0</v>
      </c>
      <c r="F14" s="28">
        <f t="shared" si="1"/>
        <v>2350</v>
      </c>
      <c r="G14" s="28">
        <f t="shared" si="1"/>
        <v>50</v>
      </c>
      <c r="H14" s="29">
        <f t="shared" si="0"/>
        <v>2410</v>
      </c>
      <c r="I14" s="12" t="s">
        <v>16</v>
      </c>
      <c r="J14" s="1"/>
    </row>
    <row r="15" spans="1:10" ht="15.75" thickBot="1" x14ac:dyDescent="0.3">
      <c r="A15" s="24">
        <v>42781</v>
      </c>
      <c r="B15" s="32" t="s">
        <v>82</v>
      </c>
      <c r="C15" s="9">
        <v>36</v>
      </c>
      <c r="D15" s="23"/>
      <c r="E15" s="23"/>
      <c r="F15" s="23">
        <v>352</v>
      </c>
      <c r="G15" s="23"/>
      <c r="H15" s="27">
        <f t="shared" si="0"/>
        <v>352</v>
      </c>
      <c r="J15" s="1"/>
    </row>
    <row r="16" spans="1:10" ht="15.75" thickBot="1" x14ac:dyDescent="0.3">
      <c r="A16" s="24">
        <v>42812</v>
      </c>
      <c r="B16" s="32" t="s">
        <v>6</v>
      </c>
      <c r="C16" s="9" t="s">
        <v>12</v>
      </c>
      <c r="D16" s="23">
        <v>15</v>
      </c>
      <c r="E16" s="23"/>
      <c r="F16" s="23"/>
      <c r="G16" s="23"/>
      <c r="H16" s="27">
        <f t="shared" si="0"/>
        <v>15</v>
      </c>
      <c r="I16" s="1"/>
      <c r="J16" s="1"/>
    </row>
    <row r="17" spans="1:10" ht="15.75" thickBot="1" x14ac:dyDescent="0.3">
      <c r="A17" s="24"/>
      <c r="B17" s="32"/>
      <c r="C17" s="9"/>
      <c r="D17" s="23"/>
      <c r="E17" s="23"/>
      <c r="F17" s="23"/>
      <c r="G17" s="23"/>
      <c r="H17" s="27">
        <f t="shared" si="0"/>
        <v>0</v>
      </c>
      <c r="I17" s="1"/>
      <c r="J17" s="1"/>
    </row>
    <row r="18" spans="1:10" ht="15.75" thickBot="1" x14ac:dyDescent="0.3">
      <c r="A18" s="24"/>
      <c r="B18" s="32"/>
      <c r="C18" s="9"/>
      <c r="D18" s="23"/>
      <c r="E18" s="23"/>
      <c r="F18" s="23"/>
      <c r="G18" s="23"/>
      <c r="H18" s="27">
        <f t="shared" si="0"/>
        <v>0</v>
      </c>
      <c r="I18" s="1" t="s">
        <v>85</v>
      </c>
      <c r="J18" s="1"/>
    </row>
    <row r="19" spans="1:10" ht="15.75" thickBot="1" x14ac:dyDescent="0.3">
      <c r="A19" s="24"/>
      <c r="B19" s="32"/>
      <c r="C19" s="9"/>
      <c r="D19" s="23"/>
      <c r="E19" s="23"/>
      <c r="F19" s="23"/>
      <c r="G19" s="23"/>
      <c r="H19" s="27">
        <f t="shared" si="0"/>
        <v>0</v>
      </c>
      <c r="I19" s="1"/>
      <c r="J19" s="1"/>
    </row>
    <row r="20" spans="1:10" ht="15.75" thickBot="1" x14ac:dyDescent="0.3">
      <c r="A20" s="24"/>
      <c r="B20" s="10" t="s">
        <v>106</v>
      </c>
      <c r="C20" s="11"/>
      <c r="D20" s="26">
        <f>SUM(D15:D19)</f>
        <v>15</v>
      </c>
      <c r="E20" s="26">
        <f t="shared" ref="E20:G20" si="2">SUM(E15:E19)</f>
        <v>0</v>
      </c>
      <c r="F20" s="26">
        <f t="shared" si="2"/>
        <v>352</v>
      </c>
      <c r="G20" s="26">
        <f t="shared" si="2"/>
        <v>0</v>
      </c>
      <c r="H20" s="27">
        <f t="shared" si="0"/>
        <v>367</v>
      </c>
      <c r="I20" s="12" t="s">
        <v>88</v>
      </c>
      <c r="J20" s="1"/>
    </row>
    <row r="21" spans="1:10" ht="15.75" thickBot="1" x14ac:dyDescent="0.3">
      <c r="A21" s="24"/>
      <c r="B21" s="13" t="s">
        <v>8</v>
      </c>
      <c r="C21" s="11"/>
      <c r="D21" s="26">
        <f>D14</f>
        <v>10</v>
      </c>
      <c r="E21" s="26">
        <f t="shared" ref="E21:G21" si="3">E14</f>
        <v>0</v>
      </c>
      <c r="F21" s="26">
        <f t="shared" si="3"/>
        <v>2350</v>
      </c>
      <c r="G21" s="26">
        <f t="shared" si="3"/>
        <v>50</v>
      </c>
      <c r="H21" s="27">
        <f t="shared" si="0"/>
        <v>2410</v>
      </c>
      <c r="I21" s="12" t="s">
        <v>15</v>
      </c>
      <c r="J21" s="1"/>
    </row>
    <row r="22" spans="1:10" ht="15.75" thickBot="1" x14ac:dyDescent="0.3">
      <c r="A22" s="24"/>
      <c r="B22" s="14" t="s">
        <v>9</v>
      </c>
      <c r="C22" s="11"/>
      <c r="D22" s="28">
        <f>SUM(D20:D21)</f>
        <v>25</v>
      </c>
      <c r="E22" s="28">
        <f>E21+E20</f>
        <v>0</v>
      </c>
      <c r="F22" s="28">
        <f>F21+F20</f>
        <v>2702</v>
      </c>
      <c r="G22" s="28">
        <f>G21+G20</f>
        <v>50</v>
      </c>
      <c r="H22" s="29">
        <f t="shared" si="0"/>
        <v>2777</v>
      </c>
      <c r="I22" s="12" t="s">
        <v>16</v>
      </c>
      <c r="J22" s="1"/>
    </row>
    <row r="23" spans="1:10" ht="15.75" thickBot="1" x14ac:dyDescent="0.3">
      <c r="A23" s="24">
        <v>42809</v>
      </c>
      <c r="B23" s="32" t="s">
        <v>125</v>
      </c>
      <c r="C23" s="9">
        <v>37</v>
      </c>
      <c r="D23" s="23"/>
      <c r="E23" s="23"/>
      <c r="F23" s="23"/>
      <c r="G23" s="23">
        <v>53</v>
      </c>
      <c r="H23" s="27">
        <f t="shared" si="0"/>
        <v>53</v>
      </c>
      <c r="J23" s="1"/>
    </row>
    <row r="24" spans="1:10" ht="15.75" thickBot="1" x14ac:dyDescent="0.3">
      <c r="A24" s="24">
        <v>42810</v>
      </c>
      <c r="B24" s="32" t="s">
        <v>6</v>
      </c>
      <c r="C24" s="9" t="s">
        <v>7</v>
      </c>
      <c r="D24" s="23">
        <v>35</v>
      </c>
      <c r="E24" s="23"/>
      <c r="F24" s="23"/>
      <c r="G24" s="23"/>
      <c r="H24" s="27">
        <f t="shared" si="0"/>
        <v>35</v>
      </c>
      <c r="I24" s="1"/>
      <c r="J24" s="1"/>
    </row>
    <row r="25" spans="1:10" ht="15.75" thickBot="1" x14ac:dyDescent="0.3">
      <c r="A25" s="24">
        <v>42813</v>
      </c>
      <c r="B25" s="32" t="s">
        <v>87</v>
      </c>
      <c r="C25" s="9">
        <v>38</v>
      </c>
      <c r="D25" s="23"/>
      <c r="E25" s="23"/>
      <c r="F25" s="23">
        <v>212</v>
      </c>
      <c r="G25" s="23"/>
      <c r="H25" s="27">
        <f t="shared" si="0"/>
        <v>212</v>
      </c>
      <c r="I25" s="1"/>
      <c r="J25" s="1"/>
    </row>
    <row r="26" spans="1:10" ht="15.75" thickBot="1" x14ac:dyDescent="0.3">
      <c r="A26" s="24"/>
      <c r="B26" s="32"/>
      <c r="C26" s="9"/>
      <c r="D26" s="23"/>
      <c r="E26" s="23"/>
      <c r="F26" s="23"/>
      <c r="G26" s="23"/>
      <c r="H26" s="27">
        <f t="shared" si="0"/>
        <v>0</v>
      </c>
    </row>
    <row r="27" spans="1:10" ht="15.75" thickBot="1" x14ac:dyDescent="0.3">
      <c r="A27" s="15"/>
      <c r="B27" s="10" t="s">
        <v>107</v>
      </c>
      <c r="C27" s="11"/>
      <c r="D27" s="26">
        <f>SUM(D23:D26)</f>
        <v>35</v>
      </c>
      <c r="E27" s="26">
        <f>SUM(E23:E26)</f>
        <v>0</v>
      </c>
      <c r="F27" s="26">
        <f>SUM(F23:F26)</f>
        <v>212</v>
      </c>
      <c r="G27" s="26">
        <f>SUM(G23:G26)</f>
        <v>53</v>
      </c>
      <c r="H27" s="27">
        <f t="shared" si="0"/>
        <v>300</v>
      </c>
      <c r="I27" s="12" t="s">
        <v>88</v>
      </c>
    </row>
    <row r="28" spans="1:10" ht="15.75" thickBot="1" x14ac:dyDescent="0.3">
      <c r="A28" s="16"/>
      <c r="B28" s="13" t="s">
        <v>8</v>
      </c>
      <c r="C28" s="17"/>
      <c r="D28" s="38">
        <f>D22</f>
        <v>25</v>
      </c>
      <c r="E28" s="38">
        <f t="shared" ref="E28:G28" si="4">E22</f>
        <v>0</v>
      </c>
      <c r="F28" s="38">
        <f t="shared" si="4"/>
        <v>2702</v>
      </c>
      <c r="G28" s="38">
        <f t="shared" si="4"/>
        <v>50</v>
      </c>
      <c r="H28" s="27">
        <f t="shared" si="0"/>
        <v>2777</v>
      </c>
      <c r="I28" s="12" t="s">
        <v>15</v>
      </c>
    </row>
    <row r="29" spans="1:10" ht="15.75" thickBot="1" x14ac:dyDescent="0.3">
      <c r="A29" s="18"/>
      <c r="B29" s="14" t="s">
        <v>9</v>
      </c>
      <c r="C29" s="7"/>
      <c r="D29" s="30">
        <f>D28+D27</f>
        <v>60</v>
      </c>
      <c r="E29" s="30">
        <f t="shared" ref="E29:G29" si="5">E28+E27</f>
        <v>0</v>
      </c>
      <c r="F29" s="30">
        <f t="shared" si="5"/>
        <v>2914</v>
      </c>
      <c r="G29" s="30">
        <f t="shared" si="5"/>
        <v>103</v>
      </c>
      <c r="H29" s="29">
        <f t="shared" si="0"/>
        <v>3077</v>
      </c>
      <c r="I29" s="12" t="s">
        <v>16</v>
      </c>
    </row>
    <row r="30" spans="1:10" ht="15.75" thickBot="1" x14ac:dyDescent="0.3">
      <c r="A30" s="24">
        <v>42841</v>
      </c>
      <c r="B30" s="32" t="s">
        <v>79</v>
      </c>
      <c r="C30" s="9" t="s">
        <v>12</v>
      </c>
      <c r="D30" s="23">
        <v>15</v>
      </c>
      <c r="E30" s="23"/>
      <c r="F30" s="23"/>
      <c r="G30" s="23"/>
      <c r="H30" s="27">
        <f t="shared" ref="H30:H81" si="6">SUM(D30:G30)</f>
        <v>15</v>
      </c>
    </row>
    <row r="31" spans="1:10" ht="15.75" thickBot="1" x14ac:dyDescent="0.3">
      <c r="A31" s="24">
        <v>42853</v>
      </c>
      <c r="B31" s="32" t="s">
        <v>89</v>
      </c>
      <c r="C31" s="9">
        <v>39</v>
      </c>
      <c r="D31" s="23"/>
      <c r="E31" s="23"/>
      <c r="F31" s="23">
        <v>455</v>
      </c>
      <c r="G31" s="23"/>
      <c r="H31" s="27">
        <f t="shared" si="6"/>
        <v>455</v>
      </c>
    </row>
    <row r="32" spans="1:10" ht="15.75" thickBot="1" x14ac:dyDescent="0.3">
      <c r="A32" s="24"/>
      <c r="B32" s="32"/>
      <c r="C32" s="9"/>
      <c r="D32" s="23"/>
      <c r="E32" s="23"/>
      <c r="F32" s="23"/>
      <c r="G32" s="23"/>
      <c r="H32" s="27">
        <f t="shared" si="6"/>
        <v>0</v>
      </c>
    </row>
    <row r="33" spans="1:8" ht="15.75" thickBot="1" x14ac:dyDescent="0.3">
      <c r="A33" s="24"/>
      <c r="B33" s="32"/>
      <c r="C33" s="9"/>
      <c r="D33" s="23"/>
      <c r="E33" s="23"/>
      <c r="F33" s="23"/>
      <c r="G33" s="23"/>
      <c r="H33" s="27">
        <f t="shared" si="6"/>
        <v>0</v>
      </c>
    </row>
    <row r="34" spans="1:8" ht="15.75" thickBot="1" x14ac:dyDescent="0.3">
      <c r="A34" s="15"/>
      <c r="B34" s="10" t="s">
        <v>108</v>
      </c>
      <c r="C34" s="11"/>
      <c r="D34" s="26">
        <f t="shared" ref="D34:E34" si="7">SUM(D30:D33)</f>
        <v>15</v>
      </c>
      <c r="E34" s="26">
        <f t="shared" si="7"/>
        <v>0</v>
      </c>
      <c r="F34" s="26">
        <f>SUM(F30:F33)</f>
        <v>455</v>
      </c>
      <c r="G34" s="26">
        <f>SUM(G31:G33)</f>
        <v>0</v>
      </c>
      <c r="H34" s="27">
        <f t="shared" si="6"/>
        <v>470</v>
      </c>
    </row>
    <row r="35" spans="1:8" ht="15.75" thickBot="1" x14ac:dyDescent="0.3">
      <c r="A35" s="16"/>
      <c r="B35" s="13" t="s">
        <v>8</v>
      </c>
      <c r="C35" s="17"/>
      <c r="D35" s="38">
        <f>D29</f>
        <v>60</v>
      </c>
      <c r="E35" s="38">
        <f t="shared" ref="E35:G35" si="8">E29</f>
        <v>0</v>
      </c>
      <c r="F35" s="38">
        <f t="shared" si="8"/>
        <v>2914</v>
      </c>
      <c r="G35" s="38">
        <f t="shared" si="8"/>
        <v>103</v>
      </c>
      <c r="H35" s="27">
        <f t="shared" si="6"/>
        <v>3077</v>
      </c>
    </row>
    <row r="36" spans="1:8" ht="15.75" thickBot="1" x14ac:dyDescent="0.3">
      <c r="A36" s="18"/>
      <c r="B36" s="14" t="s">
        <v>9</v>
      </c>
      <c r="C36" s="7"/>
      <c r="D36" s="30">
        <f>SUM(D34:D35)</f>
        <v>75</v>
      </c>
      <c r="E36" s="30">
        <f t="shared" ref="E36:G36" si="9">SUM(E34:E35)</f>
        <v>0</v>
      </c>
      <c r="F36" s="30">
        <f t="shared" si="9"/>
        <v>3369</v>
      </c>
      <c r="G36" s="30">
        <f t="shared" si="9"/>
        <v>103</v>
      </c>
      <c r="H36" s="29">
        <f t="shared" si="6"/>
        <v>3547</v>
      </c>
    </row>
    <row r="37" spans="1:8" ht="15.75" thickBot="1" x14ac:dyDescent="0.3">
      <c r="A37" s="24">
        <v>42883</v>
      </c>
      <c r="B37" s="32" t="s">
        <v>90</v>
      </c>
      <c r="C37" s="9">
        <v>40</v>
      </c>
      <c r="D37" s="23"/>
      <c r="E37" s="23"/>
      <c r="F37" s="23">
        <v>780</v>
      </c>
      <c r="G37" s="23"/>
      <c r="H37" s="27">
        <f t="shared" si="6"/>
        <v>780</v>
      </c>
    </row>
    <row r="38" spans="1:8" ht="15.75" thickBot="1" x14ac:dyDescent="0.3">
      <c r="A38" s="24">
        <v>42884</v>
      </c>
      <c r="B38" s="32" t="s">
        <v>79</v>
      </c>
      <c r="C38" s="9" t="s">
        <v>12</v>
      </c>
      <c r="D38" s="23">
        <v>22</v>
      </c>
      <c r="E38" s="23"/>
      <c r="F38" s="23"/>
      <c r="G38" s="23"/>
      <c r="H38" s="27">
        <f t="shared" si="6"/>
        <v>22</v>
      </c>
    </row>
    <row r="39" spans="1:8" ht="15.75" thickBot="1" x14ac:dyDescent="0.3">
      <c r="A39" s="24"/>
      <c r="B39" s="32"/>
      <c r="C39" s="9"/>
      <c r="D39" s="23"/>
      <c r="E39" s="23"/>
      <c r="F39" s="23"/>
      <c r="G39" s="23"/>
      <c r="H39" s="27">
        <f t="shared" si="6"/>
        <v>0</v>
      </c>
    </row>
    <row r="40" spans="1:8" ht="15.75" thickBot="1" x14ac:dyDescent="0.3">
      <c r="A40" s="24"/>
      <c r="B40" s="32"/>
      <c r="C40" s="9"/>
      <c r="D40" s="23"/>
      <c r="E40" s="23"/>
      <c r="F40" s="23"/>
      <c r="G40" s="23"/>
      <c r="H40" s="27">
        <f t="shared" si="6"/>
        <v>0</v>
      </c>
    </row>
    <row r="41" spans="1:8" ht="15.75" thickBot="1" x14ac:dyDescent="0.3">
      <c r="A41" s="15"/>
      <c r="B41" s="10" t="s">
        <v>109</v>
      </c>
      <c r="C41" s="11"/>
      <c r="D41" s="26">
        <f>SUM(D37:D40)</f>
        <v>22</v>
      </c>
      <c r="E41" s="26">
        <f t="shared" ref="E41:G41" si="10">SUM(E37:E40)</f>
        <v>0</v>
      </c>
      <c r="F41" s="26">
        <f t="shared" si="10"/>
        <v>780</v>
      </c>
      <c r="G41" s="26">
        <f t="shared" si="10"/>
        <v>0</v>
      </c>
      <c r="H41" s="27">
        <f t="shared" si="6"/>
        <v>802</v>
      </c>
    </row>
    <row r="42" spans="1:8" ht="15.75" thickBot="1" x14ac:dyDescent="0.3">
      <c r="A42" s="16"/>
      <c r="B42" s="13" t="s">
        <v>8</v>
      </c>
      <c r="C42" s="17"/>
      <c r="D42" s="38">
        <f>D36</f>
        <v>75</v>
      </c>
      <c r="E42" s="38">
        <f t="shared" ref="E42:G42" si="11">E36</f>
        <v>0</v>
      </c>
      <c r="F42" s="38">
        <f t="shared" si="11"/>
        <v>3369</v>
      </c>
      <c r="G42" s="38">
        <f t="shared" si="11"/>
        <v>103</v>
      </c>
      <c r="H42" s="27">
        <f>SUM(D42:G42)</f>
        <v>3547</v>
      </c>
    </row>
    <row r="43" spans="1:8" ht="15.75" thickBot="1" x14ac:dyDescent="0.3">
      <c r="A43" s="18"/>
      <c r="B43" s="14" t="s">
        <v>9</v>
      </c>
      <c r="C43" s="7"/>
      <c r="D43" s="30">
        <f>SUM(D41:D42)</f>
        <v>97</v>
      </c>
      <c r="E43" s="30">
        <f t="shared" ref="E43:G43" si="12">SUM(E41:E42)</f>
        <v>0</v>
      </c>
      <c r="F43" s="30">
        <f t="shared" si="12"/>
        <v>4149</v>
      </c>
      <c r="G43" s="30">
        <f t="shared" si="12"/>
        <v>103</v>
      </c>
      <c r="H43" s="30">
        <f>SUM(D43:G43)</f>
        <v>4349</v>
      </c>
    </row>
    <row r="44" spans="1:8" ht="15.75" thickBot="1" x14ac:dyDescent="0.3">
      <c r="A44" s="24">
        <v>42887</v>
      </c>
      <c r="B44" s="32" t="s">
        <v>78</v>
      </c>
      <c r="C44" s="9" t="s">
        <v>12</v>
      </c>
      <c r="D44" s="23">
        <v>18</v>
      </c>
      <c r="E44" s="23"/>
      <c r="F44" s="23"/>
      <c r="G44" s="23"/>
      <c r="H44" s="27">
        <f t="shared" si="6"/>
        <v>18</v>
      </c>
    </row>
    <row r="45" spans="1:8" ht="15.75" thickBot="1" x14ac:dyDescent="0.3">
      <c r="A45" s="24">
        <v>42903</v>
      </c>
      <c r="B45" s="32" t="s">
        <v>80</v>
      </c>
      <c r="C45" s="9">
        <v>41</v>
      </c>
      <c r="D45" s="23"/>
      <c r="E45" s="23"/>
      <c r="F45" s="23"/>
      <c r="G45" s="23">
        <v>55</v>
      </c>
      <c r="H45" s="27">
        <f t="shared" si="6"/>
        <v>55</v>
      </c>
    </row>
    <row r="46" spans="1:8" ht="15.75" thickBot="1" x14ac:dyDescent="0.3">
      <c r="A46" s="24"/>
      <c r="B46" s="32"/>
      <c r="C46" s="9"/>
      <c r="D46" s="23"/>
      <c r="E46" s="23"/>
      <c r="F46" s="23"/>
      <c r="G46" s="23"/>
      <c r="H46" s="27">
        <f t="shared" si="6"/>
        <v>0</v>
      </c>
    </row>
    <row r="47" spans="1:8" ht="15.75" thickBot="1" x14ac:dyDescent="0.3">
      <c r="A47" s="24"/>
      <c r="B47" s="32"/>
      <c r="C47" s="9"/>
      <c r="D47" s="23"/>
      <c r="E47" s="23"/>
      <c r="F47" s="23"/>
      <c r="G47" s="23"/>
      <c r="H47" s="27">
        <f t="shared" si="6"/>
        <v>0</v>
      </c>
    </row>
    <row r="48" spans="1:8" ht="15.75" thickBot="1" x14ac:dyDescent="0.3">
      <c r="A48" s="15"/>
      <c r="B48" s="10" t="s">
        <v>110</v>
      </c>
      <c r="C48" s="11"/>
      <c r="D48" s="26">
        <f>SUM(D44:D47)</f>
        <v>18</v>
      </c>
      <c r="E48" s="26">
        <f t="shared" ref="E48:G48" si="13">SUM(E44:E47)</f>
        <v>0</v>
      </c>
      <c r="F48" s="26">
        <f t="shared" si="13"/>
        <v>0</v>
      </c>
      <c r="G48" s="26">
        <f t="shared" si="13"/>
        <v>55</v>
      </c>
      <c r="H48" s="27">
        <f t="shared" si="6"/>
        <v>73</v>
      </c>
    </row>
    <row r="49" spans="1:8" ht="15.75" thickBot="1" x14ac:dyDescent="0.3">
      <c r="A49" s="16"/>
      <c r="B49" s="13" t="s">
        <v>8</v>
      </c>
      <c r="C49" s="17"/>
      <c r="D49" s="38">
        <f t="shared" ref="D49:F49" si="14">D43</f>
        <v>97</v>
      </c>
      <c r="E49" s="38">
        <f t="shared" si="14"/>
        <v>0</v>
      </c>
      <c r="F49" s="38">
        <f t="shared" si="14"/>
        <v>4149</v>
      </c>
      <c r="G49" s="38">
        <f>G43</f>
        <v>103</v>
      </c>
      <c r="H49" s="27">
        <f t="shared" si="6"/>
        <v>4349</v>
      </c>
    </row>
    <row r="50" spans="1:8" ht="15.75" thickBot="1" x14ac:dyDescent="0.3">
      <c r="A50" s="18"/>
      <c r="B50" s="14" t="s">
        <v>9</v>
      </c>
      <c r="C50" s="7"/>
      <c r="D50" s="30">
        <f>SUM(D48:D49)</f>
        <v>115</v>
      </c>
      <c r="E50" s="30">
        <f t="shared" ref="E50:G50" si="15">SUM(E48:E49)</f>
        <v>0</v>
      </c>
      <c r="F50" s="30">
        <f t="shared" si="15"/>
        <v>4149</v>
      </c>
      <c r="G50" s="30">
        <f t="shared" si="15"/>
        <v>158</v>
      </c>
      <c r="H50" s="29">
        <f t="shared" si="6"/>
        <v>4422</v>
      </c>
    </row>
    <row r="51" spans="1:8" ht="15.75" thickBot="1" x14ac:dyDescent="0.3">
      <c r="A51" s="24">
        <v>42923</v>
      </c>
      <c r="B51" s="32" t="s">
        <v>78</v>
      </c>
      <c r="C51" s="9" t="s">
        <v>12</v>
      </c>
      <c r="D51" s="23">
        <v>21</v>
      </c>
      <c r="E51" s="23"/>
      <c r="F51" s="23"/>
      <c r="G51" s="23"/>
      <c r="H51" s="27">
        <f t="shared" si="6"/>
        <v>21</v>
      </c>
    </row>
    <row r="52" spans="1:8" ht="15.75" thickBot="1" x14ac:dyDescent="0.3">
      <c r="A52" s="24">
        <v>42931</v>
      </c>
      <c r="B52" s="32" t="s">
        <v>91</v>
      </c>
      <c r="C52" s="9">
        <v>42</v>
      </c>
      <c r="D52" s="23"/>
      <c r="E52" s="23"/>
      <c r="F52" s="23">
        <v>554</v>
      </c>
      <c r="G52" s="23"/>
      <c r="H52" s="27">
        <f t="shared" si="6"/>
        <v>554</v>
      </c>
    </row>
    <row r="53" spans="1:8" ht="15.75" thickBot="1" x14ac:dyDescent="0.3">
      <c r="A53" s="24"/>
      <c r="B53" s="32"/>
      <c r="C53" s="9"/>
      <c r="D53" s="23"/>
      <c r="E53" s="23"/>
      <c r="F53" s="23"/>
      <c r="G53" s="23"/>
      <c r="H53" s="27">
        <f t="shared" si="6"/>
        <v>0</v>
      </c>
    </row>
    <row r="54" spans="1:8" ht="15.75" thickBot="1" x14ac:dyDescent="0.3">
      <c r="A54" s="24"/>
      <c r="B54" s="32"/>
      <c r="C54" s="9"/>
      <c r="D54" s="23"/>
      <c r="E54" s="23"/>
      <c r="F54" s="23"/>
      <c r="G54" s="23"/>
      <c r="H54" s="27">
        <f t="shared" si="6"/>
        <v>0</v>
      </c>
    </row>
    <row r="55" spans="1:8" ht="15.75" thickBot="1" x14ac:dyDescent="0.3">
      <c r="A55" s="15"/>
      <c r="B55" s="10" t="s">
        <v>111</v>
      </c>
      <c r="C55" s="11"/>
      <c r="D55" s="26">
        <f>SUM(D51:D54)</f>
        <v>21</v>
      </c>
      <c r="E55" s="26">
        <f t="shared" ref="E55:G55" si="16">SUM(E51:E54)</f>
        <v>0</v>
      </c>
      <c r="F55" s="26">
        <f t="shared" si="16"/>
        <v>554</v>
      </c>
      <c r="G55" s="26">
        <f t="shared" si="16"/>
        <v>0</v>
      </c>
      <c r="H55" s="27">
        <f t="shared" si="6"/>
        <v>575</v>
      </c>
    </row>
    <row r="56" spans="1:8" ht="15.75" thickBot="1" x14ac:dyDescent="0.3">
      <c r="A56" s="16"/>
      <c r="B56" s="13" t="s">
        <v>8</v>
      </c>
      <c r="C56" s="17"/>
      <c r="D56" s="38">
        <f>D50</f>
        <v>115</v>
      </c>
      <c r="E56" s="38">
        <f t="shared" ref="E56:G56" si="17">E50</f>
        <v>0</v>
      </c>
      <c r="F56" s="38">
        <f t="shared" si="17"/>
        <v>4149</v>
      </c>
      <c r="G56" s="38">
        <f t="shared" si="17"/>
        <v>158</v>
      </c>
      <c r="H56" s="27">
        <f t="shared" si="6"/>
        <v>4422</v>
      </c>
    </row>
    <row r="57" spans="1:8" ht="15.75" thickBot="1" x14ac:dyDescent="0.3">
      <c r="A57" s="18"/>
      <c r="B57" s="14" t="s">
        <v>9</v>
      </c>
      <c r="C57" s="7"/>
      <c r="D57" s="30">
        <f>SUM(D55:D56)</f>
        <v>136</v>
      </c>
      <c r="E57" s="30">
        <f t="shared" ref="E57:G57" si="18">SUM(E55:E56)</f>
        <v>0</v>
      </c>
      <c r="F57" s="30">
        <f>SUM(F55:F56)</f>
        <v>4703</v>
      </c>
      <c r="G57" s="30">
        <f t="shared" si="18"/>
        <v>158</v>
      </c>
      <c r="H57" s="29">
        <f t="shared" si="6"/>
        <v>4997</v>
      </c>
    </row>
    <row r="58" spans="1:8" ht="15.75" thickBot="1" x14ac:dyDescent="0.3">
      <c r="A58" s="24">
        <v>42949</v>
      </c>
      <c r="B58" s="33" t="s">
        <v>78</v>
      </c>
      <c r="C58" s="9" t="s">
        <v>12</v>
      </c>
      <c r="D58" s="23">
        <v>23</v>
      </c>
      <c r="E58" s="23"/>
      <c r="F58" s="23"/>
      <c r="G58" s="23"/>
      <c r="H58" s="27">
        <f t="shared" si="6"/>
        <v>23</v>
      </c>
    </row>
    <row r="59" spans="1:8" ht="15.75" thickBot="1" x14ac:dyDescent="0.3">
      <c r="A59" s="24">
        <v>42975</v>
      </c>
      <c r="B59" s="32" t="s">
        <v>92</v>
      </c>
      <c r="C59" s="9">
        <v>43</v>
      </c>
      <c r="D59" s="23"/>
      <c r="E59" s="23"/>
      <c r="F59" s="23">
        <v>775</v>
      </c>
      <c r="G59" s="23"/>
      <c r="H59" s="27">
        <f t="shared" si="6"/>
        <v>775</v>
      </c>
    </row>
    <row r="60" spans="1:8" ht="15.75" thickBot="1" x14ac:dyDescent="0.3">
      <c r="A60" s="24"/>
      <c r="B60" s="32"/>
      <c r="C60" s="9"/>
      <c r="D60" s="23"/>
      <c r="E60" s="23"/>
      <c r="F60" s="23"/>
      <c r="G60" s="23"/>
      <c r="H60" s="27">
        <f t="shared" si="6"/>
        <v>0</v>
      </c>
    </row>
    <row r="61" spans="1:8" ht="15.75" thickBot="1" x14ac:dyDescent="0.3">
      <c r="A61" s="24"/>
      <c r="B61" s="32"/>
      <c r="C61" s="9"/>
      <c r="D61" s="23"/>
      <c r="E61" s="23"/>
      <c r="F61" s="23"/>
      <c r="G61" s="23"/>
      <c r="H61" s="27">
        <f t="shared" si="6"/>
        <v>0</v>
      </c>
    </row>
    <row r="62" spans="1:8" ht="15.75" thickBot="1" x14ac:dyDescent="0.3">
      <c r="A62" s="15"/>
      <c r="B62" s="10" t="s">
        <v>112</v>
      </c>
      <c r="C62" s="11"/>
      <c r="D62" s="26">
        <f>SUM(D58:D61)</f>
        <v>23</v>
      </c>
      <c r="E62" s="26">
        <f t="shared" ref="E62:G62" si="19">SUM(E58:E61)</f>
        <v>0</v>
      </c>
      <c r="F62" s="26">
        <f t="shared" si="19"/>
        <v>775</v>
      </c>
      <c r="G62" s="26">
        <f t="shared" si="19"/>
        <v>0</v>
      </c>
      <c r="H62" s="27">
        <f t="shared" si="6"/>
        <v>798</v>
      </c>
    </row>
    <row r="63" spans="1:8" ht="15.75" thickBot="1" x14ac:dyDescent="0.3">
      <c r="A63" s="16"/>
      <c r="B63" s="13" t="s">
        <v>8</v>
      </c>
      <c r="C63" s="17"/>
      <c r="D63" s="38">
        <f>D57</f>
        <v>136</v>
      </c>
      <c r="E63" s="38">
        <f t="shared" ref="E63:G63" si="20">E57</f>
        <v>0</v>
      </c>
      <c r="F63" s="38">
        <f t="shared" si="20"/>
        <v>4703</v>
      </c>
      <c r="G63" s="38">
        <f t="shared" si="20"/>
        <v>158</v>
      </c>
      <c r="H63" s="27">
        <f t="shared" si="6"/>
        <v>4997</v>
      </c>
    </row>
    <row r="64" spans="1:8" ht="15.75" thickBot="1" x14ac:dyDescent="0.3">
      <c r="A64" s="18"/>
      <c r="B64" s="14" t="s">
        <v>9</v>
      </c>
      <c r="C64" s="7"/>
      <c r="D64" s="30">
        <f>SUM(D62:D63)</f>
        <v>159</v>
      </c>
      <c r="E64" s="30">
        <f t="shared" ref="E64:G64" si="21">SUM(E62:E63)</f>
        <v>0</v>
      </c>
      <c r="F64" s="30">
        <f t="shared" si="21"/>
        <v>5478</v>
      </c>
      <c r="G64" s="30">
        <f t="shared" si="21"/>
        <v>158</v>
      </c>
      <c r="H64" s="29">
        <f t="shared" si="6"/>
        <v>5795</v>
      </c>
    </row>
    <row r="65" spans="1:8" ht="15.75" thickBot="1" x14ac:dyDescent="0.3">
      <c r="A65" s="24"/>
      <c r="B65" s="32"/>
      <c r="C65" s="9"/>
      <c r="D65" s="23"/>
      <c r="E65" s="23"/>
      <c r="F65" s="23"/>
      <c r="G65" s="23"/>
      <c r="H65" s="27">
        <f t="shared" si="6"/>
        <v>0</v>
      </c>
    </row>
    <row r="66" spans="1:8" ht="15.75" thickBot="1" x14ac:dyDescent="0.3">
      <c r="A66" s="24">
        <v>42981</v>
      </c>
      <c r="B66" s="32" t="s">
        <v>78</v>
      </c>
      <c r="C66" s="9" t="s">
        <v>12</v>
      </c>
      <c r="D66" s="23">
        <v>18</v>
      </c>
      <c r="E66" s="23"/>
      <c r="F66" s="23"/>
      <c r="G66" s="23"/>
      <c r="H66" s="27">
        <f t="shared" si="6"/>
        <v>18</v>
      </c>
    </row>
    <row r="67" spans="1:8" ht="15.75" thickBot="1" x14ac:dyDescent="0.3">
      <c r="A67" s="24">
        <v>42998</v>
      </c>
      <c r="B67" s="32" t="s">
        <v>90</v>
      </c>
      <c r="C67" s="9">
        <v>44</v>
      </c>
      <c r="D67" s="23"/>
      <c r="E67" s="23"/>
      <c r="F67" s="23">
        <v>662</v>
      </c>
      <c r="G67" s="23"/>
      <c r="H67" s="27">
        <f t="shared" si="6"/>
        <v>662</v>
      </c>
    </row>
    <row r="68" spans="1:8" ht="15.75" thickBot="1" x14ac:dyDescent="0.3">
      <c r="A68" s="24"/>
      <c r="B68" s="32"/>
      <c r="C68" s="9"/>
      <c r="D68" s="23"/>
      <c r="E68" s="23"/>
      <c r="F68" s="23"/>
      <c r="G68" s="23"/>
      <c r="H68" s="27">
        <f t="shared" si="6"/>
        <v>0</v>
      </c>
    </row>
    <row r="69" spans="1:8" ht="15.75" thickBot="1" x14ac:dyDescent="0.3">
      <c r="A69" s="15"/>
      <c r="B69" s="10" t="s">
        <v>113</v>
      </c>
      <c r="C69" s="11"/>
      <c r="D69" s="26">
        <f>SUM(D65:D68)</f>
        <v>18</v>
      </c>
      <c r="E69" s="26">
        <f t="shared" ref="E69:G69" si="22">SUM(E65:E68)</f>
        <v>0</v>
      </c>
      <c r="F69" s="26">
        <f t="shared" si="22"/>
        <v>662</v>
      </c>
      <c r="G69" s="26">
        <f t="shared" si="22"/>
        <v>0</v>
      </c>
      <c r="H69" s="27">
        <f t="shared" si="6"/>
        <v>680</v>
      </c>
    </row>
    <row r="70" spans="1:8" ht="15.75" thickBot="1" x14ac:dyDescent="0.3">
      <c r="A70" s="16"/>
      <c r="B70" s="13" t="s">
        <v>8</v>
      </c>
      <c r="C70" s="17"/>
      <c r="D70" s="38">
        <f>D64</f>
        <v>159</v>
      </c>
      <c r="E70" s="38">
        <f t="shared" ref="E70:G70" si="23">E64</f>
        <v>0</v>
      </c>
      <c r="F70" s="38">
        <f t="shared" si="23"/>
        <v>5478</v>
      </c>
      <c r="G70" s="38">
        <f t="shared" si="23"/>
        <v>158</v>
      </c>
      <c r="H70" s="27">
        <f t="shared" si="6"/>
        <v>5795</v>
      </c>
    </row>
    <row r="71" spans="1:8" ht="15.75" thickBot="1" x14ac:dyDescent="0.3">
      <c r="A71" s="18"/>
      <c r="B71" s="14" t="s">
        <v>9</v>
      </c>
      <c r="C71" s="7"/>
      <c r="D71" s="30">
        <f>SUM(D69:D70)</f>
        <v>177</v>
      </c>
      <c r="E71" s="30">
        <f t="shared" ref="E71:G71" si="24">SUM(E69:E70)</f>
        <v>0</v>
      </c>
      <c r="F71" s="30">
        <f t="shared" si="24"/>
        <v>6140</v>
      </c>
      <c r="G71" s="30">
        <f t="shared" si="24"/>
        <v>158</v>
      </c>
      <c r="H71" s="29">
        <f t="shared" si="6"/>
        <v>6475</v>
      </c>
    </row>
    <row r="72" spans="1:8" ht="15.75" thickBot="1" x14ac:dyDescent="0.3">
      <c r="A72" s="24">
        <v>43010</v>
      </c>
      <c r="B72" s="32" t="s">
        <v>79</v>
      </c>
      <c r="C72" s="9" t="s">
        <v>12</v>
      </c>
      <c r="D72" s="23">
        <v>16</v>
      </c>
      <c r="E72" s="23"/>
      <c r="F72" s="23"/>
      <c r="G72" s="23"/>
      <c r="H72" s="27">
        <f t="shared" si="6"/>
        <v>16</v>
      </c>
    </row>
    <row r="73" spans="1:8" ht="15.75" thickBot="1" x14ac:dyDescent="0.3">
      <c r="A73" s="24">
        <v>43025</v>
      </c>
      <c r="B73" s="32" t="s">
        <v>93</v>
      </c>
      <c r="C73" s="9">
        <v>45</v>
      </c>
      <c r="D73" s="23"/>
      <c r="E73" s="23">
        <v>150</v>
      </c>
      <c r="F73" s="23"/>
      <c r="G73" s="23"/>
      <c r="H73" s="27">
        <f t="shared" si="6"/>
        <v>150</v>
      </c>
    </row>
    <row r="74" spans="1:8" ht="15.75" thickBot="1" x14ac:dyDescent="0.3">
      <c r="A74" s="24">
        <v>43025</v>
      </c>
      <c r="B74" s="32" t="s">
        <v>82</v>
      </c>
      <c r="C74" s="9">
        <v>46</v>
      </c>
      <c r="D74" s="23"/>
      <c r="E74" s="23">
        <v>1100</v>
      </c>
      <c r="F74" s="23"/>
      <c r="G74" s="23"/>
      <c r="H74" s="27"/>
    </row>
    <row r="75" spans="1:8" ht="15.75" thickBot="1" x14ac:dyDescent="0.3">
      <c r="A75" s="24">
        <v>43025</v>
      </c>
      <c r="B75" s="32" t="s">
        <v>94</v>
      </c>
      <c r="C75" s="9">
        <v>47</v>
      </c>
      <c r="D75" s="23"/>
      <c r="E75" s="23">
        <v>660</v>
      </c>
      <c r="F75" s="23"/>
      <c r="G75" s="23"/>
      <c r="H75" s="27"/>
    </row>
    <row r="76" spans="1:8" ht="15.75" thickBot="1" x14ac:dyDescent="0.3">
      <c r="A76" s="24">
        <v>43025</v>
      </c>
      <c r="B76" s="32" t="s">
        <v>95</v>
      </c>
      <c r="C76" s="9">
        <v>48</v>
      </c>
      <c r="D76" s="23"/>
      <c r="E76" s="23">
        <v>78</v>
      </c>
      <c r="F76" s="23"/>
      <c r="G76" s="23"/>
      <c r="H76" s="27"/>
    </row>
    <row r="77" spans="1:8" ht="15.75" thickBot="1" x14ac:dyDescent="0.3">
      <c r="A77" s="24">
        <v>43025</v>
      </c>
      <c r="B77" s="32" t="s">
        <v>96</v>
      </c>
      <c r="C77" s="9" t="s">
        <v>12</v>
      </c>
      <c r="D77" s="23"/>
      <c r="E77" s="23">
        <v>2500</v>
      </c>
      <c r="F77" s="23"/>
      <c r="G77" s="23"/>
      <c r="H77" s="27">
        <f t="shared" si="6"/>
        <v>2500</v>
      </c>
    </row>
    <row r="78" spans="1:8" ht="15.75" thickBot="1" x14ac:dyDescent="0.3">
      <c r="A78" s="24"/>
      <c r="B78" s="32"/>
      <c r="C78" s="9"/>
      <c r="D78" s="23"/>
      <c r="E78" s="23"/>
      <c r="F78" s="23"/>
      <c r="G78" s="23"/>
      <c r="H78" s="27">
        <f t="shared" si="6"/>
        <v>0</v>
      </c>
    </row>
    <row r="79" spans="1:8" ht="15.75" thickBot="1" x14ac:dyDescent="0.3">
      <c r="A79" s="15"/>
      <c r="B79" s="10" t="s">
        <v>114</v>
      </c>
      <c r="C79" s="11"/>
      <c r="D79" s="26">
        <f>SUM(D72:D78)</f>
        <v>16</v>
      </c>
      <c r="E79" s="26">
        <f t="shared" ref="E79:G79" si="25">SUM(E72:E78)</f>
        <v>4488</v>
      </c>
      <c r="F79" s="26">
        <f t="shared" si="25"/>
        <v>0</v>
      </c>
      <c r="G79" s="26">
        <f t="shared" si="25"/>
        <v>0</v>
      </c>
      <c r="H79" s="27">
        <f t="shared" si="6"/>
        <v>4504</v>
      </c>
    </row>
    <row r="80" spans="1:8" ht="15.75" thickBot="1" x14ac:dyDescent="0.3">
      <c r="A80" s="16"/>
      <c r="B80" s="13" t="s">
        <v>8</v>
      </c>
      <c r="C80" s="17"/>
      <c r="D80" s="38">
        <f>D71</f>
        <v>177</v>
      </c>
      <c r="E80" s="38">
        <f t="shared" ref="E80:G80" si="26">E71</f>
        <v>0</v>
      </c>
      <c r="F80" s="38">
        <f t="shared" si="26"/>
        <v>6140</v>
      </c>
      <c r="G80" s="38">
        <f t="shared" si="26"/>
        <v>158</v>
      </c>
      <c r="H80" s="27">
        <f t="shared" si="6"/>
        <v>6475</v>
      </c>
    </row>
    <row r="81" spans="1:9" ht="15.75" thickBot="1" x14ac:dyDescent="0.3">
      <c r="A81" s="18"/>
      <c r="B81" s="14" t="s">
        <v>9</v>
      </c>
      <c r="C81" s="7"/>
      <c r="D81" s="30">
        <f>SUM(D79:D80)</f>
        <v>193</v>
      </c>
      <c r="E81" s="30">
        <f t="shared" ref="E81:G81" si="27">SUM(E79:E80)</f>
        <v>4488</v>
      </c>
      <c r="F81" s="30">
        <f t="shared" si="27"/>
        <v>6140</v>
      </c>
      <c r="G81" s="30">
        <f t="shared" si="27"/>
        <v>158</v>
      </c>
      <c r="H81" s="29">
        <f t="shared" si="6"/>
        <v>10979</v>
      </c>
    </row>
    <row r="82" spans="1:9" ht="15.75" thickBot="1" x14ac:dyDescent="0.3">
      <c r="A82" s="24">
        <v>43043</v>
      </c>
      <c r="B82" s="32" t="s">
        <v>78</v>
      </c>
      <c r="C82" s="9" t="s">
        <v>12</v>
      </c>
      <c r="D82" s="23">
        <v>18</v>
      </c>
      <c r="E82" s="23"/>
      <c r="F82" s="23"/>
      <c r="G82" s="23"/>
      <c r="H82" s="27">
        <f t="shared" ref="H82:H95" si="28">SUM(D82:G82)</f>
        <v>18</v>
      </c>
    </row>
    <row r="83" spans="1:9" ht="15.75" thickBot="1" x14ac:dyDescent="0.3">
      <c r="A83" s="24">
        <v>43057</v>
      </c>
      <c r="B83" s="32" t="s">
        <v>97</v>
      </c>
      <c r="C83" s="9">
        <v>49</v>
      </c>
      <c r="D83" s="23"/>
      <c r="E83" s="23"/>
      <c r="F83" s="23">
        <v>1250</v>
      </c>
      <c r="G83" s="23"/>
      <c r="H83" s="27">
        <f t="shared" si="28"/>
        <v>1250</v>
      </c>
    </row>
    <row r="84" spans="1:9" ht="15.75" thickBot="1" x14ac:dyDescent="0.3">
      <c r="A84" s="24"/>
      <c r="B84" s="32"/>
      <c r="C84" s="9"/>
      <c r="D84" s="23"/>
      <c r="E84" s="23"/>
      <c r="F84" s="23"/>
      <c r="G84" s="23"/>
      <c r="H84" s="27">
        <f t="shared" si="28"/>
        <v>0</v>
      </c>
    </row>
    <row r="85" spans="1:9" ht="15.75" thickBot="1" x14ac:dyDescent="0.3">
      <c r="A85" s="24"/>
      <c r="B85" s="32"/>
      <c r="C85" s="9"/>
      <c r="D85" s="23"/>
      <c r="E85" s="23"/>
      <c r="F85" s="23"/>
      <c r="G85" s="23"/>
      <c r="H85" s="27">
        <f t="shared" si="28"/>
        <v>0</v>
      </c>
    </row>
    <row r="86" spans="1:9" ht="15.75" thickBot="1" x14ac:dyDescent="0.3">
      <c r="A86" s="15"/>
      <c r="B86" s="10" t="s">
        <v>115</v>
      </c>
      <c r="C86" s="11"/>
      <c r="D86" s="26">
        <f>SUM(D82:D85)</f>
        <v>18</v>
      </c>
      <c r="E86" s="26">
        <f t="shared" ref="E86:G86" si="29">SUM(E82:E85)</f>
        <v>0</v>
      </c>
      <c r="F86" s="26">
        <f t="shared" si="29"/>
        <v>1250</v>
      </c>
      <c r="G86" s="26">
        <f t="shared" si="29"/>
        <v>0</v>
      </c>
      <c r="H86" s="27">
        <f t="shared" si="28"/>
        <v>1268</v>
      </c>
    </row>
    <row r="87" spans="1:9" ht="15.75" thickBot="1" x14ac:dyDescent="0.3">
      <c r="A87" s="16"/>
      <c r="B87" s="13" t="s">
        <v>8</v>
      </c>
      <c r="C87" s="17"/>
      <c r="D87" s="38">
        <f>D81</f>
        <v>193</v>
      </c>
      <c r="E87" s="38">
        <f t="shared" ref="E87:G87" si="30">E81</f>
        <v>4488</v>
      </c>
      <c r="F87" s="38">
        <f t="shared" si="30"/>
        <v>6140</v>
      </c>
      <c r="G87" s="38">
        <f t="shared" si="30"/>
        <v>158</v>
      </c>
      <c r="H87" s="27">
        <f t="shared" si="28"/>
        <v>10979</v>
      </c>
    </row>
    <row r="88" spans="1:9" ht="15.75" thickBot="1" x14ac:dyDescent="0.3">
      <c r="A88" s="18"/>
      <c r="B88" s="14" t="s">
        <v>9</v>
      </c>
      <c r="C88" s="7"/>
      <c r="D88" s="30">
        <f>SUM(D86:D87)</f>
        <v>211</v>
      </c>
      <c r="E88" s="30">
        <f t="shared" ref="E88:G88" si="31">SUM(E86:E87)</f>
        <v>4488</v>
      </c>
      <c r="F88" s="30">
        <f t="shared" si="31"/>
        <v>7390</v>
      </c>
      <c r="G88" s="30">
        <f t="shared" si="31"/>
        <v>158</v>
      </c>
      <c r="H88" s="29">
        <f t="shared" si="28"/>
        <v>12247</v>
      </c>
    </row>
    <row r="89" spans="1:9" ht="15.75" thickBot="1" x14ac:dyDescent="0.3">
      <c r="A89" s="24">
        <v>42902</v>
      </c>
      <c r="B89" s="32" t="s">
        <v>78</v>
      </c>
      <c r="C89" s="9" t="s">
        <v>12</v>
      </c>
      <c r="D89" s="23">
        <v>28</v>
      </c>
      <c r="E89" s="23"/>
      <c r="F89" s="23"/>
      <c r="G89" s="23"/>
      <c r="H89" s="27">
        <f t="shared" si="28"/>
        <v>28</v>
      </c>
    </row>
    <row r="90" spans="1:9" ht="15.75" thickBot="1" x14ac:dyDescent="0.3">
      <c r="A90" s="24"/>
      <c r="B90" s="32"/>
      <c r="C90" s="9"/>
      <c r="D90" s="23"/>
      <c r="E90" s="23"/>
      <c r="F90" s="23"/>
      <c r="G90" s="23"/>
      <c r="H90" s="27">
        <f t="shared" si="28"/>
        <v>0</v>
      </c>
    </row>
    <row r="91" spans="1:9" ht="15.75" thickBot="1" x14ac:dyDescent="0.3">
      <c r="A91" s="24"/>
      <c r="B91" s="32"/>
      <c r="C91" s="9"/>
      <c r="D91" s="23"/>
      <c r="E91" s="23"/>
      <c r="F91" s="23"/>
      <c r="G91" s="23"/>
      <c r="H91" s="27">
        <f t="shared" si="28"/>
        <v>0</v>
      </c>
    </row>
    <row r="92" spans="1:9" ht="15.75" thickBot="1" x14ac:dyDescent="0.3">
      <c r="A92" s="24"/>
      <c r="B92" s="32"/>
      <c r="C92" s="9"/>
      <c r="D92" s="23"/>
      <c r="E92" s="23"/>
      <c r="F92" s="23"/>
      <c r="G92" s="23"/>
      <c r="H92" s="27">
        <f t="shared" si="28"/>
        <v>0</v>
      </c>
    </row>
    <row r="93" spans="1:9" ht="15.75" thickBot="1" x14ac:dyDescent="0.3">
      <c r="A93" s="15"/>
      <c r="B93" s="10" t="s">
        <v>116</v>
      </c>
      <c r="C93" s="11"/>
      <c r="D93" s="26">
        <f>SUM(D89:D92)</f>
        <v>28</v>
      </c>
      <c r="E93" s="26">
        <f t="shared" ref="E93:G93" si="32">SUM(E89:E92)</f>
        <v>0</v>
      </c>
      <c r="F93" s="26">
        <f t="shared" si="32"/>
        <v>0</v>
      </c>
      <c r="G93" s="26">
        <f t="shared" si="32"/>
        <v>0</v>
      </c>
      <c r="H93" s="27">
        <f t="shared" si="28"/>
        <v>28</v>
      </c>
    </row>
    <row r="94" spans="1:9" ht="15.75" thickBot="1" x14ac:dyDescent="0.3">
      <c r="A94" s="16"/>
      <c r="B94" s="13" t="s">
        <v>8</v>
      </c>
      <c r="C94" s="17"/>
      <c r="D94" s="38">
        <f>D88</f>
        <v>211</v>
      </c>
      <c r="E94" s="38">
        <f t="shared" ref="E94:G94" si="33">E88</f>
        <v>4488</v>
      </c>
      <c r="F94" s="38">
        <f t="shared" si="33"/>
        <v>7390</v>
      </c>
      <c r="G94" s="38">
        <f t="shared" si="33"/>
        <v>158</v>
      </c>
      <c r="H94" s="27">
        <f t="shared" si="28"/>
        <v>12247</v>
      </c>
    </row>
    <row r="95" spans="1:9" ht="15.75" thickBot="1" x14ac:dyDescent="0.3">
      <c r="A95" s="18"/>
      <c r="B95" s="14" t="s">
        <v>9</v>
      </c>
      <c r="C95" s="7"/>
      <c r="D95" s="30">
        <f>SUM(D93:D94)</f>
        <v>239</v>
      </c>
      <c r="E95" s="30">
        <f t="shared" ref="E95:G95" si="34">SUM(E93:E94)</f>
        <v>4488</v>
      </c>
      <c r="F95" s="30">
        <f t="shared" si="34"/>
        <v>7390</v>
      </c>
      <c r="G95" s="30">
        <f t="shared" si="34"/>
        <v>158</v>
      </c>
      <c r="H95" s="29">
        <f t="shared" si="28"/>
        <v>12275</v>
      </c>
      <c r="I95" s="25" t="s">
        <v>177</v>
      </c>
    </row>
  </sheetData>
  <mergeCells count="1">
    <mergeCell ref="A4:H4"/>
  </mergeCells>
  <pageMargins left="0.7" right="0.7" top="0.75" bottom="0.75" header="0.3" footer="0.3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2" sqref="A2:A3"/>
    </sheetView>
  </sheetViews>
  <sheetFormatPr defaultRowHeight="15" x14ac:dyDescent="0.25"/>
  <cols>
    <col min="1" max="1" width="12.7109375" style="4" bestFit="1" customWidth="1"/>
    <col min="2" max="2" width="25" style="4" bestFit="1" customWidth="1"/>
    <col min="3" max="3" width="14.85546875" style="4" bestFit="1" customWidth="1"/>
    <col min="4" max="4" width="15.5703125" style="4" bestFit="1" customWidth="1"/>
    <col min="5" max="5" width="14.5703125" style="4" bestFit="1" customWidth="1"/>
    <col min="6" max="6" width="16.5703125" style="4" bestFit="1" customWidth="1"/>
    <col min="7" max="7" width="20.28515625" style="4" bestFit="1" customWidth="1"/>
    <col min="8" max="8" width="17.85546875" style="4" bestFit="1" customWidth="1"/>
    <col min="9" max="9" width="19.28515625" style="4" bestFit="1" customWidth="1"/>
    <col min="10" max="10" width="18.5703125" style="4" bestFit="1" customWidth="1"/>
    <col min="11" max="11" width="12.7109375" style="4" bestFit="1" customWidth="1"/>
    <col min="12" max="12" width="28.5703125" style="4" bestFit="1" customWidth="1"/>
    <col min="13" max="13" width="13.28515625" style="4" bestFit="1" customWidth="1"/>
    <col min="14" max="14" width="15.140625" style="4" bestFit="1" customWidth="1"/>
    <col min="15" max="15" width="14.140625" style="4" bestFit="1" customWidth="1"/>
    <col min="16" max="16" width="15.140625" style="4" bestFit="1" customWidth="1"/>
    <col min="17" max="18" width="16.5703125" style="4" bestFit="1" customWidth="1"/>
    <col min="19" max="16384" width="9.140625" style="4"/>
  </cols>
  <sheetData>
    <row r="1" spans="1:13" x14ac:dyDescent="0.25">
      <c r="A1" s="1" t="s">
        <v>184</v>
      </c>
      <c r="B1" s="81"/>
      <c r="C1" s="81"/>
      <c r="D1" s="81"/>
      <c r="E1" s="81"/>
      <c r="F1" s="81"/>
      <c r="G1" s="81"/>
      <c r="H1" s="81"/>
      <c r="I1" s="81"/>
      <c r="J1" s="81"/>
    </row>
    <row r="2" spans="1:13" x14ac:dyDescent="0.25">
      <c r="A2" s="3" t="str">
        <f>'1. P&amp;C Info'!B3</f>
        <v>Canberra School P and C Association</v>
      </c>
      <c r="B2" s="3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A3" s="3">
        <f>'1. P&amp;C Info'!B4</f>
        <v>2017</v>
      </c>
      <c r="B3" s="3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25">
      <c r="A4" s="89" t="s">
        <v>13</v>
      </c>
      <c r="B4" s="90"/>
      <c r="C4" s="90"/>
      <c r="D4" s="90"/>
      <c r="E4" s="90"/>
      <c r="F4" s="90"/>
      <c r="G4" s="90"/>
      <c r="H4" s="90"/>
      <c r="I4" s="90"/>
      <c r="J4" s="83"/>
    </row>
    <row r="5" spans="1:13" x14ac:dyDescent="0.25">
      <c r="D5" s="35"/>
      <c r="E5" s="35"/>
      <c r="I5" s="36"/>
      <c r="J5" s="35"/>
      <c r="K5" s="35"/>
      <c r="L5" s="35"/>
      <c r="M5" s="35"/>
    </row>
    <row r="6" spans="1:13" ht="15.75" thickBot="1" x14ac:dyDescent="0.3">
      <c r="D6" s="22" t="s">
        <v>86</v>
      </c>
      <c r="E6" s="35"/>
      <c r="F6" s="36"/>
      <c r="G6" s="36"/>
      <c r="H6" s="36"/>
      <c r="I6" s="36"/>
      <c r="J6" s="35"/>
    </row>
    <row r="7" spans="1:13" ht="33" customHeight="1" thickBot="1" x14ac:dyDescent="0.3">
      <c r="A7" s="31" t="s">
        <v>1</v>
      </c>
      <c r="B7" s="31" t="s">
        <v>2</v>
      </c>
      <c r="C7" s="31" t="s">
        <v>99</v>
      </c>
      <c r="D7" s="31" t="s">
        <v>158</v>
      </c>
      <c r="E7" s="31" t="s">
        <v>14</v>
      </c>
      <c r="F7" s="31" t="s">
        <v>151</v>
      </c>
      <c r="G7" s="77" t="s">
        <v>156</v>
      </c>
      <c r="H7" s="7" t="s">
        <v>135</v>
      </c>
      <c r="I7" s="7" t="s">
        <v>159</v>
      </c>
      <c r="J7" s="7" t="s">
        <v>5</v>
      </c>
      <c r="K7" s="37" t="s">
        <v>117</v>
      </c>
    </row>
    <row r="8" spans="1:13" ht="33" customHeight="1" thickBot="1" x14ac:dyDescent="0.3">
      <c r="A8" s="24">
        <v>42763</v>
      </c>
      <c r="B8" s="32" t="s">
        <v>14</v>
      </c>
      <c r="C8" s="9" t="s">
        <v>12</v>
      </c>
      <c r="D8" s="23"/>
      <c r="E8" s="23">
        <v>11</v>
      </c>
      <c r="F8" s="23"/>
      <c r="G8" s="23"/>
      <c r="H8" s="23"/>
      <c r="I8" s="23"/>
      <c r="J8" s="27">
        <f t="shared" ref="J8:J39" si="0">SUM(D8:I8)</f>
        <v>11</v>
      </c>
      <c r="K8" s="1" t="s">
        <v>185</v>
      </c>
    </row>
    <row r="9" spans="1:13" ht="15.75" thickBot="1" x14ac:dyDescent="0.3">
      <c r="A9" s="24">
        <v>42764</v>
      </c>
      <c r="B9" s="32" t="s">
        <v>120</v>
      </c>
      <c r="C9" s="9" t="s">
        <v>121</v>
      </c>
      <c r="D9" s="23"/>
      <c r="E9" s="23"/>
      <c r="F9" s="23"/>
      <c r="G9" s="23">
        <v>1100</v>
      </c>
      <c r="H9" s="23"/>
      <c r="I9" s="23"/>
      <c r="J9" s="27">
        <f t="shared" si="0"/>
        <v>1100</v>
      </c>
    </row>
    <row r="10" spans="1:13" ht="15.75" thickBot="1" x14ac:dyDescent="0.3">
      <c r="A10" s="24"/>
      <c r="B10" s="32"/>
      <c r="C10" s="9"/>
      <c r="D10" s="23"/>
      <c r="E10" s="23"/>
      <c r="F10" s="23"/>
      <c r="G10" s="23"/>
      <c r="H10" s="23"/>
      <c r="I10" s="23"/>
      <c r="J10" s="27">
        <f t="shared" si="0"/>
        <v>0</v>
      </c>
    </row>
    <row r="11" spans="1:13" ht="15.75" thickBot="1" x14ac:dyDescent="0.3">
      <c r="A11" s="24"/>
      <c r="B11" s="32"/>
      <c r="C11" s="9"/>
      <c r="D11" s="23"/>
      <c r="E11" s="23"/>
      <c r="F11" s="23"/>
      <c r="G11" s="23"/>
      <c r="H11" s="23"/>
      <c r="I11" s="23"/>
      <c r="J11" s="27">
        <f t="shared" si="0"/>
        <v>0</v>
      </c>
    </row>
    <row r="12" spans="1:13" ht="15.75" thickBot="1" x14ac:dyDescent="0.3">
      <c r="A12" s="24"/>
      <c r="B12" s="10" t="s">
        <v>105</v>
      </c>
      <c r="C12" s="11"/>
      <c r="D12" s="26">
        <f t="shared" ref="D12:I12" si="1">SUM(D8:D11)</f>
        <v>0</v>
      </c>
      <c r="E12" s="26">
        <f t="shared" si="1"/>
        <v>11</v>
      </c>
      <c r="F12" s="26">
        <f t="shared" si="1"/>
        <v>0</v>
      </c>
      <c r="G12" s="26">
        <f>SUM(G8:G11)</f>
        <v>1100</v>
      </c>
      <c r="H12" s="26">
        <f t="shared" si="1"/>
        <v>0</v>
      </c>
      <c r="I12" s="26">
        <f t="shared" si="1"/>
        <v>0</v>
      </c>
      <c r="J12" s="27">
        <f>SUM(D12:I12)</f>
        <v>1111</v>
      </c>
      <c r="K12" s="37" t="s">
        <v>118</v>
      </c>
    </row>
    <row r="13" spans="1:13" ht="15.75" thickBot="1" x14ac:dyDescent="0.3">
      <c r="A13" s="24"/>
      <c r="B13" s="13" t="s">
        <v>8</v>
      </c>
      <c r="C13" s="11"/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7">
        <f t="shared" si="0"/>
        <v>0</v>
      </c>
      <c r="K13" s="37" t="s">
        <v>119</v>
      </c>
    </row>
    <row r="14" spans="1:13" ht="15.75" thickBot="1" x14ac:dyDescent="0.3">
      <c r="A14" s="24"/>
      <c r="B14" s="14" t="s">
        <v>187</v>
      </c>
      <c r="C14" s="11"/>
      <c r="D14" s="28">
        <f>D12</f>
        <v>0</v>
      </c>
      <c r="E14" s="28">
        <f t="shared" ref="E14:F14" si="2">E12</f>
        <v>11</v>
      </c>
      <c r="F14" s="28">
        <f t="shared" si="2"/>
        <v>0</v>
      </c>
      <c r="G14" s="28">
        <f>G12</f>
        <v>1100</v>
      </c>
      <c r="H14" s="28">
        <f t="shared" ref="H14" si="3">H12</f>
        <v>0</v>
      </c>
      <c r="I14" s="28">
        <f t="shared" ref="I14" si="4">I12</f>
        <v>0</v>
      </c>
      <c r="J14" s="29">
        <f t="shared" si="0"/>
        <v>1111</v>
      </c>
      <c r="K14" s="37" t="s">
        <v>16</v>
      </c>
    </row>
    <row r="15" spans="1:13" ht="15.75" thickBot="1" x14ac:dyDescent="0.3">
      <c r="A15" s="24">
        <v>42767</v>
      </c>
      <c r="B15" s="32" t="s">
        <v>122</v>
      </c>
      <c r="C15" s="9" t="s">
        <v>17</v>
      </c>
      <c r="D15" s="23"/>
      <c r="E15" s="23"/>
      <c r="F15" s="23"/>
      <c r="G15" s="23">
        <v>55</v>
      </c>
      <c r="H15" s="23"/>
      <c r="I15" s="23"/>
      <c r="J15" s="27">
        <f t="shared" si="0"/>
        <v>55</v>
      </c>
      <c r="K15" s="1" t="s">
        <v>188</v>
      </c>
    </row>
    <row r="16" spans="1:13" ht="15.75" thickBot="1" x14ac:dyDescent="0.3">
      <c r="A16" s="24">
        <v>42792</v>
      </c>
      <c r="B16" s="32" t="s">
        <v>14</v>
      </c>
      <c r="C16" s="9" t="s">
        <v>12</v>
      </c>
      <c r="D16" s="23"/>
      <c r="E16" s="23">
        <v>7</v>
      </c>
      <c r="F16" s="23"/>
      <c r="G16" s="23"/>
      <c r="H16" s="23"/>
      <c r="I16" s="23"/>
      <c r="J16" s="27">
        <f t="shared" si="0"/>
        <v>7</v>
      </c>
      <c r="K16" s="1"/>
    </row>
    <row r="17" spans="1:11" ht="15.75" thickBot="1" x14ac:dyDescent="0.3">
      <c r="A17" s="24">
        <v>42794</v>
      </c>
      <c r="B17" s="32" t="s">
        <v>123</v>
      </c>
      <c r="C17" s="9" t="s">
        <v>17</v>
      </c>
      <c r="D17" s="23"/>
      <c r="E17" s="23"/>
      <c r="F17" s="23"/>
      <c r="G17" s="23">
        <v>14</v>
      </c>
      <c r="H17" s="23"/>
      <c r="I17" s="23"/>
      <c r="J17" s="27">
        <f t="shared" si="0"/>
        <v>14</v>
      </c>
    </row>
    <row r="18" spans="1:11" ht="15.75" thickBot="1" x14ac:dyDescent="0.3">
      <c r="A18" s="24">
        <v>42794</v>
      </c>
      <c r="B18" s="32" t="s">
        <v>124</v>
      </c>
      <c r="C18" s="9" t="s">
        <v>17</v>
      </c>
      <c r="D18" s="23"/>
      <c r="E18" s="23"/>
      <c r="F18" s="23"/>
      <c r="G18" s="23">
        <v>5</v>
      </c>
      <c r="H18" s="23"/>
      <c r="I18" s="23"/>
      <c r="J18" s="27">
        <f t="shared" si="0"/>
        <v>5</v>
      </c>
    </row>
    <row r="19" spans="1:11" ht="15.75" thickBot="1" x14ac:dyDescent="0.3">
      <c r="A19" s="24"/>
      <c r="B19" s="32"/>
      <c r="C19" s="9"/>
      <c r="D19" s="23"/>
      <c r="E19" s="23"/>
      <c r="F19" s="23"/>
      <c r="G19" s="23"/>
      <c r="H19" s="23"/>
      <c r="I19" s="23"/>
      <c r="J19" s="27">
        <f t="shared" si="0"/>
        <v>0</v>
      </c>
    </row>
    <row r="20" spans="1:11" ht="15.75" thickBot="1" x14ac:dyDescent="0.3">
      <c r="A20" s="24"/>
      <c r="B20" s="10" t="s">
        <v>106</v>
      </c>
      <c r="C20" s="11"/>
      <c r="D20" s="26">
        <f>SUM(D15:D19)</f>
        <v>0</v>
      </c>
      <c r="E20" s="26">
        <f t="shared" ref="E20:F20" si="5">SUM(E15:E19)</f>
        <v>7</v>
      </c>
      <c r="F20" s="26">
        <f t="shared" si="5"/>
        <v>0</v>
      </c>
      <c r="G20" s="26">
        <f>SUM(G15:G19)</f>
        <v>74</v>
      </c>
      <c r="H20" s="26">
        <f t="shared" ref="H20" si="6">SUM(H15:H19)</f>
        <v>0</v>
      </c>
      <c r="I20" s="26">
        <f t="shared" ref="I20" si="7">SUM(I15:I19)</f>
        <v>0</v>
      </c>
      <c r="J20" s="27">
        <f t="shared" si="0"/>
        <v>81</v>
      </c>
      <c r="K20" s="37" t="s">
        <v>37</v>
      </c>
    </row>
    <row r="21" spans="1:11" ht="15.75" thickBot="1" x14ac:dyDescent="0.3">
      <c r="A21" s="24"/>
      <c r="B21" s="13" t="s">
        <v>8</v>
      </c>
      <c r="C21" s="11"/>
      <c r="D21" s="26">
        <f>D14</f>
        <v>0</v>
      </c>
      <c r="E21" s="26">
        <f t="shared" ref="E21:F21" si="8">E14</f>
        <v>11</v>
      </c>
      <c r="F21" s="26">
        <f t="shared" si="8"/>
        <v>0</v>
      </c>
      <c r="G21" s="26">
        <f>G14</f>
        <v>1100</v>
      </c>
      <c r="H21" s="26">
        <f t="shared" ref="H21" si="9">H14</f>
        <v>0</v>
      </c>
      <c r="I21" s="26">
        <f t="shared" ref="I21" si="10">I14</f>
        <v>0</v>
      </c>
      <c r="J21" s="27">
        <f t="shared" si="0"/>
        <v>1111</v>
      </c>
      <c r="K21" s="37" t="s">
        <v>38</v>
      </c>
    </row>
    <row r="22" spans="1:11" ht="15.75" thickBot="1" x14ac:dyDescent="0.3">
      <c r="A22" s="24"/>
      <c r="B22" s="14" t="s">
        <v>187</v>
      </c>
      <c r="C22" s="11"/>
      <c r="D22" s="28">
        <f>SUM(D20:D21)</f>
        <v>0</v>
      </c>
      <c r="E22" s="28">
        <f>E21+E20</f>
        <v>18</v>
      </c>
      <c r="F22" s="28">
        <f>F21+F20</f>
        <v>0</v>
      </c>
      <c r="G22" s="28">
        <f>G21+G20</f>
        <v>1174</v>
      </c>
      <c r="H22" s="28">
        <f>H21+H20</f>
        <v>0</v>
      </c>
      <c r="I22" s="28">
        <f>I21+I20</f>
        <v>0</v>
      </c>
      <c r="J22" s="29">
        <f t="shared" si="0"/>
        <v>1192</v>
      </c>
      <c r="K22" s="37" t="s">
        <v>16</v>
      </c>
    </row>
    <row r="23" spans="1:11" ht="15.75" thickBot="1" x14ac:dyDescent="0.3">
      <c r="A23" s="24">
        <v>42822</v>
      </c>
      <c r="B23" s="32" t="s">
        <v>14</v>
      </c>
      <c r="C23" s="9" t="s">
        <v>12</v>
      </c>
      <c r="D23" s="23"/>
      <c r="E23" s="23">
        <v>11</v>
      </c>
      <c r="F23" s="23"/>
      <c r="G23" s="23"/>
      <c r="H23" s="23"/>
      <c r="I23" s="23"/>
      <c r="J23" s="27">
        <f t="shared" si="0"/>
        <v>11</v>
      </c>
    </row>
    <row r="24" spans="1:11" ht="15.75" thickBot="1" x14ac:dyDescent="0.3">
      <c r="A24" s="24">
        <v>42823</v>
      </c>
      <c r="B24" s="32" t="s">
        <v>136</v>
      </c>
      <c r="C24" s="9"/>
      <c r="D24" s="23"/>
      <c r="E24" s="23"/>
      <c r="F24" s="23"/>
      <c r="G24" s="23"/>
      <c r="H24" s="23">
        <v>1962</v>
      </c>
      <c r="I24" s="23"/>
      <c r="J24" s="27">
        <f t="shared" si="0"/>
        <v>1962</v>
      </c>
    </row>
    <row r="25" spans="1:11" ht="15.75" thickBot="1" x14ac:dyDescent="0.3">
      <c r="A25" s="24"/>
      <c r="B25" s="32"/>
      <c r="C25" s="9"/>
      <c r="D25" s="23"/>
      <c r="E25" s="23"/>
      <c r="F25" s="23"/>
      <c r="G25" s="23"/>
      <c r="H25" s="23"/>
      <c r="I25" s="23"/>
      <c r="J25" s="27">
        <f t="shared" si="0"/>
        <v>0</v>
      </c>
    </row>
    <row r="26" spans="1:11" ht="15.75" thickBot="1" x14ac:dyDescent="0.3">
      <c r="A26" s="24"/>
      <c r="B26" s="32"/>
      <c r="C26" s="9"/>
      <c r="D26" s="23"/>
      <c r="E26" s="23"/>
      <c r="F26" s="23"/>
      <c r="G26" s="23"/>
      <c r="H26" s="23"/>
      <c r="I26" s="23"/>
      <c r="J26" s="27">
        <f t="shared" si="0"/>
        <v>0</v>
      </c>
    </row>
    <row r="27" spans="1:11" ht="15.75" thickBot="1" x14ac:dyDescent="0.3">
      <c r="A27" s="15"/>
      <c r="B27" s="10" t="s">
        <v>107</v>
      </c>
      <c r="C27" s="11"/>
      <c r="D27" s="26">
        <f t="shared" ref="D27:I27" si="11">SUM(D23:D26)</f>
        <v>0</v>
      </c>
      <c r="E27" s="26">
        <f t="shared" si="11"/>
        <v>11</v>
      </c>
      <c r="F27" s="26">
        <f t="shared" si="11"/>
        <v>0</v>
      </c>
      <c r="G27" s="26">
        <f>SUM(G23:G26)</f>
        <v>0</v>
      </c>
      <c r="H27" s="26">
        <f t="shared" si="11"/>
        <v>1962</v>
      </c>
      <c r="I27" s="26">
        <f t="shared" si="11"/>
        <v>0</v>
      </c>
      <c r="J27" s="27">
        <f>SUM(D27:I27)</f>
        <v>1973</v>
      </c>
      <c r="K27" s="37" t="s">
        <v>39</v>
      </c>
    </row>
    <row r="28" spans="1:11" ht="15.75" thickBot="1" x14ac:dyDescent="0.3">
      <c r="A28" s="16"/>
      <c r="B28" s="13" t="s">
        <v>8</v>
      </c>
      <c r="C28" s="17"/>
      <c r="D28" s="38">
        <f>D22</f>
        <v>0</v>
      </c>
      <c r="E28" s="38">
        <f t="shared" ref="E28:F28" si="12">E22</f>
        <v>18</v>
      </c>
      <c r="F28" s="38">
        <f t="shared" si="12"/>
        <v>0</v>
      </c>
      <c r="G28" s="38">
        <f>G22</f>
        <v>1174</v>
      </c>
      <c r="H28" s="38">
        <f t="shared" ref="H28" si="13">H22</f>
        <v>0</v>
      </c>
      <c r="I28" s="38">
        <f t="shared" ref="I28" si="14">I22</f>
        <v>0</v>
      </c>
      <c r="J28" s="27">
        <f t="shared" si="0"/>
        <v>1192</v>
      </c>
      <c r="K28" s="37" t="s">
        <v>38</v>
      </c>
    </row>
    <row r="29" spans="1:11" ht="15.75" thickBot="1" x14ac:dyDescent="0.3">
      <c r="A29" s="18"/>
      <c r="B29" s="14" t="s">
        <v>187</v>
      </c>
      <c r="C29" s="7"/>
      <c r="D29" s="30">
        <f>D28+D27</f>
        <v>0</v>
      </c>
      <c r="E29" s="30">
        <f t="shared" ref="E29:F29" si="15">E28+E27</f>
        <v>29</v>
      </c>
      <c r="F29" s="30">
        <f t="shared" si="15"/>
        <v>0</v>
      </c>
      <c r="G29" s="30">
        <f>G28+G27</f>
        <v>1174</v>
      </c>
      <c r="H29" s="30">
        <f t="shared" ref="H29" si="16">H28+H27</f>
        <v>1962</v>
      </c>
      <c r="I29" s="30">
        <f t="shared" ref="I29" si="17">I28+I27</f>
        <v>0</v>
      </c>
      <c r="J29" s="29">
        <f t="shared" si="0"/>
        <v>3165</v>
      </c>
      <c r="K29" s="37" t="s">
        <v>16</v>
      </c>
    </row>
    <row r="30" spans="1:11" ht="15.75" thickBot="1" x14ac:dyDescent="0.3">
      <c r="A30" s="24">
        <v>42826</v>
      </c>
      <c r="B30" s="32" t="s">
        <v>128</v>
      </c>
      <c r="C30" s="9" t="s">
        <v>17</v>
      </c>
      <c r="D30" s="23"/>
      <c r="E30" s="23"/>
      <c r="F30" s="23"/>
      <c r="G30" s="23">
        <v>220</v>
      </c>
      <c r="H30" s="23"/>
      <c r="I30" s="23"/>
      <c r="J30" s="27">
        <f t="shared" si="0"/>
        <v>220</v>
      </c>
    </row>
    <row r="31" spans="1:11" ht="15.75" thickBot="1" x14ac:dyDescent="0.3">
      <c r="A31" s="24">
        <v>42852</v>
      </c>
      <c r="B31" s="32" t="s">
        <v>51</v>
      </c>
      <c r="C31" s="9" t="s">
        <v>127</v>
      </c>
      <c r="D31" s="23"/>
      <c r="E31" s="23"/>
      <c r="F31" s="23"/>
      <c r="G31" s="23"/>
      <c r="H31" s="23"/>
      <c r="I31" s="23">
        <v>660</v>
      </c>
      <c r="J31" s="27">
        <f t="shared" si="0"/>
        <v>660</v>
      </c>
    </row>
    <row r="32" spans="1:11" ht="15.75" thickBot="1" x14ac:dyDescent="0.3">
      <c r="A32" s="24">
        <v>42854</v>
      </c>
      <c r="B32" s="32" t="s">
        <v>126</v>
      </c>
      <c r="C32" s="9" t="s">
        <v>12</v>
      </c>
      <c r="D32" s="23"/>
      <c r="E32" s="23">
        <v>5</v>
      </c>
      <c r="F32" s="23"/>
      <c r="G32" s="23"/>
      <c r="H32" s="23"/>
      <c r="I32" s="23"/>
      <c r="J32" s="27">
        <f t="shared" si="0"/>
        <v>5</v>
      </c>
    </row>
    <row r="33" spans="1:10" ht="15.75" thickBot="1" x14ac:dyDescent="0.3">
      <c r="A33" s="24"/>
      <c r="B33" s="32"/>
      <c r="C33" s="9"/>
      <c r="D33" s="23"/>
      <c r="E33" s="23"/>
      <c r="F33" s="23"/>
      <c r="G33" s="23"/>
      <c r="H33" s="23"/>
      <c r="I33" s="23"/>
      <c r="J33" s="27">
        <f t="shared" si="0"/>
        <v>0</v>
      </c>
    </row>
    <row r="34" spans="1:10" ht="15.75" thickBot="1" x14ac:dyDescent="0.3">
      <c r="A34" s="15"/>
      <c r="B34" s="10" t="s">
        <v>108</v>
      </c>
      <c r="C34" s="11"/>
      <c r="D34" s="26">
        <f t="shared" ref="D34:E34" si="18">SUM(D30:D33)</f>
        <v>0</v>
      </c>
      <c r="E34" s="26">
        <f t="shared" si="18"/>
        <v>5</v>
      </c>
      <c r="F34" s="26">
        <f>SUM(F31:F33)</f>
        <v>0</v>
      </c>
      <c r="G34" s="26">
        <f>SUM(G30:G33)</f>
        <v>220</v>
      </c>
      <c r="H34" s="26">
        <f>SUM(H31:H33)</f>
        <v>0</v>
      </c>
      <c r="I34" s="26">
        <f>SUM(I31:I33)</f>
        <v>660</v>
      </c>
      <c r="J34" s="27">
        <f t="shared" si="0"/>
        <v>885</v>
      </c>
    </row>
    <row r="35" spans="1:10" ht="15.75" thickBot="1" x14ac:dyDescent="0.3">
      <c r="A35" s="16"/>
      <c r="B35" s="13" t="s">
        <v>8</v>
      </c>
      <c r="C35" s="17"/>
      <c r="D35" s="38">
        <f>D29</f>
        <v>0</v>
      </c>
      <c r="E35" s="38">
        <f t="shared" ref="E35:F35" si="19">E29</f>
        <v>29</v>
      </c>
      <c r="F35" s="38">
        <f t="shared" si="19"/>
        <v>0</v>
      </c>
      <c r="G35" s="38">
        <f>G29</f>
        <v>1174</v>
      </c>
      <c r="H35" s="38">
        <f t="shared" ref="H35" si="20">H29</f>
        <v>1962</v>
      </c>
      <c r="I35" s="38">
        <f t="shared" ref="I35" si="21">I29</f>
        <v>0</v>
      </c>
      <c r="J35" s="27">
        <f t="shared" si="0"/>
        <v>3165</v>
      </c>
    </row>
    <row r="36" spans="1:10" ht="15.75" thickBot="1" x14ac:dyDescent="0.3">
      <c r="A36" s="18"/>
      <c r="B36" s="14" t="s">
        <v>187</v>
      </c>
      <c r="C36" s="7"/>
      <c r="D36" s="30">
        <f>SUM(D34:D35)</f>
        <v>0</v>
      </c>
      <c r="E36" s="30">
        <f t="shared" ref="E36:F36" si="22">SUM(E34:E35)</f>
        <v>34</v>
      </c>
      <c r="F36" s="30">
        <f t="shared" si="22"/>
        <v>0</v>
      </c>
      <c r="G36" s="30">
        <f>SUM(G34:G35)</f>
        <v>1394</v>
      </c>
      <c r="H36" s="30">
        <f t="shared" ref="H36" si="23">SUM(H34:H35)</f>
        <v>1962</v>
      </c>
      <c r="I36" s="30">
        <f t="shared" ref="I36" si="24">SUM(I34:I35)</f>
        <v>660</v>
      </c>
      <c r="J36" s="29">
        <f t="shared" si="0"/>
        <v>4050</v>
      </c>
    </row>
    <row r="37" spans="1:10" ht="15.75" thickBot="1" x14ac:dyDescent="0.3">
      <c r="A37" s="24">
        <v>42856</v>
      </c>
      <c r="B37" s="32" t="s">
        <v>131</v>
      </c>
      <c r="C37" s="9" t="s">
        <v>17</v>
      </c>
      <c r="D37" s="23"/>
      <c r="E37" s="23"/>
      <c r="F37" s="23"/>
      <c r="G37" s="23">
        <v>110</v>
      </c>
      <c r="H37" s="23"/>
      <c r="I37" s="23"/>
      <c r="J37" s="27">
        <f t="shared" si="0"/>
        <v>110</v>
      </c>
    </row>
    <row r="38" spans="1:10" ht="15.75" thickBot="1" x14ac:dyDescent="0.3">
      <c r="A38" s="24">
        <v>42883</v>
      </c>
      <c r="B38" s="32" t="s">
        <v>132</v>
      </c>
      <c r="C38" s="9" t="s">
        <v>130</v>
      </c>
      <c r="D38" s="23"/>
      <c r="E38" s="23"/>
      <c r="F38" s="23"/>
      <c r="G38" s="23">
        <v>250</v>
      </c>
      <c r="H38" s="23"/>
      <c r="I38" s="23"/>
      <c r="J38" s="27">
        <f t="shared" si="0"/>
        <v>250</v>
      </c>
    </row>
    <row r="39" spans="1:10" ht="15.75" thickBot="1" x14ac:dyDescent="0.3">
      <c r="A39" s="24">
        <v>42885</v>
      </c>
      <c r="B39" s="32" t="s">
        <v>14</v>
      </c>
      <c r="C39" s="9" t="s">
        <v>12</v>
      </c>
      <c r="D39" s="23"/>
      <c r="E39" s="23">
        <v>11</v>
      </c>
      <c r="F39" s="23"/>
      <c r="G39" s="23"/>
      <c r="H39" s="23"/>
      <c r="I39" s="23"/>
      <c r="J39" s="27">
        <f t="shared" si="0"/>
        <v>11</v>
      </c>
    </row>
    <row r="40" spans="1:10" ht="15.75" thickBot="1" x14ac:dyDescent="0.3">
      <c r="A40" s="24"/>
      <c r="B40" s="32"/>
      <c r="C40" s="9"/>
      <c r="D40" s="23"/>
      <c r="E40" s="23"/>
      <c r="F40" s="23"/>
      <c r="G40" s="23"/>
      <c r="H40" s="23"/>
      <c r="I40" s="23"/>
      <c r="J40" s="27">
        <f t="shared" ref="J40:J65" si="25">SUM(D40:I40)</f>
        <v>0</v>
      </c>
    </row>
    <row r="41" spans="1:10" ht="15.75" thickBot="1" x14ac:dyDescent="0.3">
      <c r="A41" s="15"/>
      <c r="B41" s="10" t="s">
        <v>109</v>
      </c>
      <c r="C41" s="11"/>
      <c r="D41" s="26">
        <f>SUM(D37:D40)</f>
        <v>0</v>
      </c>
      <c r="E41" s="26">
        <f t="shared" ref="E41:F41" si="26">SUM(E37:E40)</f>
        <v>11</v>
      </c>
      <c r="F41" s="26">
        <f t="shared" si="26"/>
        <v>0</v>
      </c>
      <c r="G41" s="26">
        <f>SUM(G37:G40)</f>
        <v>360</v>
      </c>
      <c r="H41" s="26">
        <f t="shared" ref="H41" si="27">SUM(H37:H40)</f>
        <v>0</v>
      </c>
      <c r="I41" s="26">
        <f t="shared" ref="I41" si="28">SUM(I37:I40)</f>
        <v>0</v>
      </c>
      <c r="J41" s="27">
        <f t="shared" si="25"/>
        <v>371</v>
      </c>
    </row>
    <row r="42" spans="1:10" ht="15.75" thickBot="1" x14ac:dyDescent="0.3">
      <c r="A42" s="16"/>
      <c r="B42" s="13" t="s">
        <v>8</v>
      </c>
      <c r="C42" s="17"/>
      <c r="D42" s="38">
        <f>D36</f>
        <v>0</v>
      </c>
      <c r="E42" s="38">
        <f t="shared" ref="E42:F42" si="29">E36</f>
        <v>34</v>
      </c>
      <c r="F42" s="38">
        <f t="shared" si="29"/>
        <v>0</v>
      </c>
      <c r="G42" s="38">
        <f>G36</f>
        <v>1394</v>
      </c>
      <c r="H42" s="38">
        <f t="shared" ref="H42" si="30">H36</f>
        <v>1962</v>
      </c>
      <c r="I42" s="38">
        <f t="shared" ref="I42" si="31">I36</f>
        <v>660</v>
      </c>
      <c r="J42" s="27">
        <f t="shared" si="25"/>
        <v>4050</v>
      </c>
    </row>
    <row r="43" spans="1:10" ht="15.75" thickBot="1" x14ac:dyDescent="0.3">
      <c r="A43" s="18"/>
      <c r="B43" s="14" t="s">
        <v>187</v>
      </c>
      <c r="C43" s="7"/>
      <c r="D43" s="30">
        <f>SUM(D41:D42)</f>
        <v>0</v>
      </c>
      <c r="E43" s="30">
        <f t="shared" ref="E43:F43" si="32">SUM(E41:E42)</f>
        <v>45</v>
      </c>
      <c r="F43" s="30">
        <f t="shared" si="32"/>
        <v>0</v>
      </c>
      <c r="G43" s="30">
        <f>SUM(G41:G42)</f>
        <v>1754</v>
      </c>
      <c r="H43" s="30">
        <f t="shared" ref="H43" si="33">SUM(H41:H42)</f>
        <v>1962</v>
      </c>
      <c r="I43" s="30">
        <f t="shared" ref="I43" si="34">SUM(I41:I42)</f>
        <v>660</v>
      </c>
      <c r="J43" s="29">
        <f t="shared" si="25"/>
        <v>4421</v>
      </c>
    </row>
    <row r="44" spans="1:10" ht="15.75" thickBot="1" x14ac:dyDescent="0.3">
      <c r="A44" s="24">
        <v>42887</v>
      </c>
      <c r="B44" s="32" t="s">
        <v>129</v>
      </c>
      <c r="C44" s="9" t="s">
        <v>133</v>
      </c>
      <c r="D44" s="23">
        <v>385</v>
      </c>
      <c r="E44" s="23"/>
      <c r="F44" s="23"/>
      <c r="G44" s="23"/>
      <c r="H44" s="23"/>
      <c r="I44" s="23"/>
      <c r="J44" s="27">
        <f t="shared" si="25"/>
        <v>385</v>
      </c>
    </row>
    <row r="45" spans="1:10" ht="15.75" thickBot="1" x14ac:dyDescent="0.3">
      <c r="A45" s="24">
        <v>42916</v>
      </c>
      <c r="B45" s="32" t="s">
        <v>14</v>
      </c>
      <c r="C45" s="9" t="s">
        <v>12</v>
      </c>
      <c r="D45" s="23"/>
      <c r="E45" s="23">
        <v>7</v>
      </c>
      <c r="F45" s="23"/>
      <c r="G45" s="23"/>
      <c r="H45" s="23"/>
      <c r="I45" s="23"/>
      <c r="J45" s="27">
        <f t="shared" si="25"/>
        <v>7</v>
      </c>
    </row>
    <row r="46" spans="1:10" ht="15.75" thickBot="1" x14ac:dyDescent="0.3">
      <c r="A46" s="24"/>
      <c r="B46" s="32"/>
      <c r="C46" s="9"/>
      <c r="D46" s="23"/>
      <c r="E46" s="23"/>
      <c r="F46" s="23"/>
      <c r="G46" s="23"/>
      <c r="H46" s="23"/>
      <c r="I46" s="23"/>
      <c r="J46" s="27">
        <f t="shared" si="25"/>
        <v>0</v>
      </c>
    </row>
    <row r="47" spans="1:10" ht="15.75" thickBot="1" x14ac:dyDescent="0.3">
      <c r="A47" s="24"/>
      <c r="B47" s="32"/>
      <c r="C47" s="9"/>
      <c r="D47" s="23"/>
      <c r="E47" s="23"/>
      <c r="F47" s="23"/>
      <c r="G47" s="23"/>
      <c r="H47" s="23"/>
      <c r="I47" s="23"/>
      <c r="J47" s="27">
        <f t="shared" si="25"/>
        <v>0</v>
      </c>
    </row>
    <row r="48" spans="1:10" ht="15.75" thickBot="1" x14ac:dyDescent="0.3">
      <c r="A48" s="15"/>
      <c r="B48" s="10" t="s">
        <v>110</v>
      </c>
      <c r="C48" s="11"/>
      <c r="D48" s="26">
        <f>SUM(D44:D47)</f>
        <v>385</v>
      </c>
      <c r="E48" s="26">
        <f t="shared" ref="E48:F48" si="35">SUM(E44:E47)</f>
        <v>7</v>
      </c>
      <c r="F48" s="26">
        <f t="shared" si="35"/>
        <v>0</v>
      </c>
      <c r="G48" s="26">
        <f>SUM(G44:G47)</f>
        <v>0</v>
      </c>
      <c r="H48" s="26">
        <f t="shared" ref="H48" si="36">SUM(H44:H47)</f>
        <v>0</v>
      </c>
      <c r="I48" s="26">
        <f t="shared" ref="I48" si="37">SUM(I44:I47)</f>
        <v>0</v>
      </c>
      <c r="J48" s="27">
        <f t="shared" si="25"/>
        <v>392</v>
      </c>
    </row>
    <row r="49" spans="1:10" ht="15.75" thickBot="1" x14ac:dyDescent="0.3">
      <c r="A49" s="16"/>
      <c r="B49" s="13" t="s">
        <v>8</v>
      </c>
      <c r="C49" s="17"/>
      <c r="D49" s="38">
        <f t="shared" ref="D49:E49" si="38">D43</f>
        <v>0</v>
      </c>
      <c r="E49" s="38">
        <f t="shared" si="38"/>
        <v>45</v>
      </c>
      <c r="F49" s="38">
        <f>F43</f>
        <v>0</v>
      </c>
      <c r="G49" s="38">
        <f>G43</f>
        <v>1754</v>
      </c>
      <c r="H49" s="38">
        <f>H43</f>
        <v>1962</v>
      </c>
      <c r="I49" s="38">
        <f>I43</f>
        <v>660</v>
      </c>
      <c r="J49" s="27">
        <f t="shared" si="25"/>
        <v>4421</v>
      </c>
    </row>
    <row r="50" spans="1:10" ht="15.75" thickBot="1" x14ac:dyDescent="0.3">
      <c r="A50" s="18"/>
      <c r="B50" s="14" t="s">
        <v>187</v>
      </c>
      <c r="C50" s="7"/>
      <c r="D50" s="30">
        <f>SUM(D48:D49)</f>
        <v>385</v>
      </c>
      <c r="E50" s="30">
        <f t="shared" ref="E50:F50" si="39">SUM(E48:E49)</f>
        <v>52</v>
      </c>
      <c r="F50" s="30">
        <f t="shared" si="39"/>
        <v>0</v>
      </c>
      <c r="G50" s="30">
        <f>SUM(G48:G49)</f>
        <v>1754</v>
      </c>
      <c r="H50" s="30">
        <f t="shared" ref="H50" si="40">SUM(H48:H49)</f>
        <v>1962</v>
      </c>
      <c r="I50" s="30">
        <f t="shared" ref="I50" si="41">SUM(I48:I49)</f>
        <v>660</v>
      </c>
      <c r="J50" s="29">
        <f t="shared" si="25"/>
        <v>4813</v>
      </c>
    </row>
    <row r="51" spans="1:10" ht="15.75" thickBot="1" x14ac:dyDescent="0.3">
      <c r="A51" s="24">
        <v>42930</v>
      </c>
      <c r="B51" s="32" t="s">
        <v>134</v>
      </c>
      <c r="C51" s="9" t="s">
        <v>17</v>
      </c>
      <c r="D51" s="23"/>
      <c r="E51" s="23"/>
      <c r="F51" s="23"/>
      <c r="G51" s="23">
        <v>300</v>
      </c>
      <c r="H51" s="23"/>
      <c r="I51" s="23"/>
      <c r="J51" s="27">
        <f t="shared" si="25"/>
        <v>300</v>
      </c>
    </row>
    <row r="52" spans="1:10" ht="15.75" thickBot="1" x14ac:dyDescent="0.3">
      <c r="A52" s="24">
        <v>42947</v>
      </c>
      <c r="B52" s="32" t="s">
        <v>14</v>
      </c>
      <c r="C52" s="9" t="s">
        <v>12</v>
      </c>
      <c r="D52" s="23"/>
      <c r="E52" s="23"/>
      <c r="F52" s="23"/>
      <c r="G52" s="23"/>
      <c r="H52" s="23"/>
      <c r="I52" s="23"/>
      <c r="J52" s="27">
        <f t="shared" si="25"/>
        <v>0</v>
      </c>
    </row>
    <row r="53" spans="1:10" ht="15.75" thickBot="1" x14ac:dyDescent="0.3">
      <c r="A53" s="24"/>
      <c r="B53" s="32"/>
      <c r="C53" s="9"/>
      <c r="D53" s="23"/>
      <c r="E53" s="23"/>
      <c r="F53" s="23"/>
      <c r="G53" s="23"/>
      <c r="H53" s="23"/>
      <c r="I53" s="23"/>
      <c r="J53" s="27">
        <f t="shared" si="25"/>
        <v>0</v>
      </c>
    </row>
    <row r="54" spans="1:10" ht="15.75" thickBot="1" x14ac:dyDescent="0.3">
      <c r="A54" s="24"/>
      <c r="B54" s="32"/>
      <c r="C54" s="9"/>
      <c r="D54" s="23"/>
      <c r="E54" s="23"/>
      <c r="F54" s="23"/>
      <c r="G54" s="23"/>
      <c r="H54" s="23"/>
      <c r="I54" s="23"/>
      <c r="J54" s="27">
        <f t="shared" si="25"/>
        <v>0</v>
      </c>
    </row>
    <row r="55" spans="1:10" ht="15.75" thickBot="1" x14ac:dyDescent="0.3">
      <c r="A55" s="15"/>
      <c r="B55" s="10" t="s">
        <v>111</v>
      </c>
      <c r="C55" s="11"/>
      <c r="D55" s="26">
        <f>SUM(D51:D54)</f>
        <v>0</v>
      </c>
      <c r="E55" s="26">
        <f t="shared" ref="E55:F55" si="42">SUM(E51:E54)</f>
        <v>0</v>
      </c>
      <c r="F55" s="26">
        <f t="shared" si="42"/>
        <v>0</v>
      </c>
      <c r="G55" s="26">
        <f>SUM(G51:G54)</f>
        <v>300</v>
      </c>
      <c r="H55" s="26">
        <f t="shared" ref="H55" si="43">SUM(H51:H54)</f>
        <v>0</v>
      </c>
      <c r="I55" s="26">
        <f t="shared" ref="I55" si="44">SUM(I51:I54)</f>
        <v>0</v>
      </c>
      <c r="J55" s="27">
        <f t="shared" si="25"/>
        <v>300</v>
      </c>
    </row>
    <row r="56" spans="1:10" ht="15.75" thickBot="1" x14ac:dyDescent="0.3">
      <c r="A56" s="16"/>
      <c r="B56" s="13" t="s">
        <v>8</v>
      </c>
      <c r="C56" s="17"/>
      <c r="D56" s="38">
        <f>D50</f>
        <v>385</v>
      </c>
      <c r="E56" s="38">
        <f t="shared" ref="E56:F56" si="45">E50</f>
        <v>52</v>
      </c>
      <c r="F56" s="38">
        <f t="shared" si="45"/>
        <v>0</v>
      </c>
      <c r="G56" s="38">
        <f>G50</f>
        <v>1754</v>
      </c>
      <c r="H56" s="38">
        <f t="shared" ref="H56" si="46">H50</f>
        <v>1962</v>
      </c>
      <c r="I56" s="38">
        <f t="shared" ref="I56" si="47">I50</f>
        <v>660</v>
      </c>
      <c r="J56" s="27">
        <f t="shared" si="25"/>
        <v>4813</v>
      </c>
    </row>
    <row r="57" spans="1:10" ht="15.75" thickBot="1" x14ac:dyDescent="0.3">
      <c r="A57" s="18"/>
      <c r="B57" s="14" t="s">
        <v>187</v>
      </c>
      <c r="C57" s="7"/>
      <c r="D57" s="30">
        <f>SUM(D55:D56)</f>
        <v>385</v>
      </c>
      <c r="E57" s="30">
        <f t="shared" ref="E57:F57" si="48">SUM(E55:E56)</f>
        <v>52</v>
      </c>
      <c r="F57" s="30">
        <f t="shared" si="48"/>
        <v>0</v>
      </c>
      <c r="G57" s="30">
        <f>SUM(G55:G56)</f>
        <v>2054</v>
      </c>
      <c r="H57" s="30">
        <f t="shared" ref="H57" si="49">SUM(H55:H56)</f>
        <v>1962</v>
      </c>
      <c r="I57" s="30">
        <f t="shared" ref="I57" si="50">SUM(I55:I56)</f>
        <v>660</v>
      </c>
      <c r="J57" s="29">
        <f t="shared" si="25"/>
        <v>5113</v>
      </c>
    </row>
    <row r="58" spans="1:10" ht="15.75" thickBot="1" x14ac:dyDescent="0.3">
      <c r="A58" s="24">
        <v>42977</v>
      </c>
      <c r="B58" s="33" t="s">
        <v>14</v>
      </c>
      <c r="C58" s="9" t="s">
        <v>12</v>
      </c>
      <c r="D58" s="23"/>
      <c r="E58" s="23">
        <v>8</v>
      </c>
      <c r="F58" s="23"/>
      <c r="G58" s="23"/>
      <c r="H58" s="23"/>
      <c r="I58" s="23"/>
      <c r="J58" s="27">
        <f t="shared" si="25"/>
        <v>8</v>
      </c>
    </row>
    <row r="59" spans="1:10" ht="15.75" thickBot="1" x14ac:dyDescent="0.3">
      <c r="A59" s="24"/>
      <c r="B59" s="32"/>
      <c r="C59" s="9"/>
      <c r="D59" s="23"/>
      <c r="E59" s="23"/>
      <c r="F59" s="23"/>
      <c r="G59" s="23"/>
      <c r="H59" s="23"/>
      <c r="I59" s="23"/>
      <c r="J59" s="27">
        <f t="shared" si="25"/>
        <v>0</v>
      </c>
    </row>
    <row r="60" spans="1:10" ht="15.75" thickBot="1" x14ac:dyDescent="0.3">
      <c r="A60" s="24"/>
      <c r="B60" s="32"/>
      <c r="C60" s="9"/>
      <c r="D60" s="23"/>
      <c r="E60" s="23"/>
      <c r="F60" s="23"/>
      <c r="G60" s="23"/>
      <c r="H60" s="23"/>
      <c r="I60" s="23"/>
      <c r="J60" s="27">
        <f t="shared" si="25"/>
        <v>0</v>
      </c>
    </row>
    <row r="61" spans="1:10" ht="15.75" thickBot="1" x14ac:dyDescent="0.3">
      <c r="A61" s="24"/>
      <c r="B61" s="32"/>
      <c r="C61" s="9"/>
      <c r="D61" s="23"/>
      <c r="E61" s="23"/>
      <c r="F61" s="23"/>
      <c r="G61" s="23"/>
      <c r="H61" s="23"/>
      <c r="I61" s="23"/>
      <c r="J61" s="27">
        <f t="shared" si="25"/>
        <v>0</v>
      </c>
    </row>
    <row r="62" spans="1:10" ht="15.75" thickBot="1" x14ac:dyDescent="0.3">
      <c r="A62" s="15"/>
      <c r="B62" s="10" t="s">
        <v>112</v>
      </c>
      <c r="C62" s="11"/>
      <c r="D62" s="26">
        <f>SUM(D58:D61)</f>
        <v>0</v>
      </c>
      <c r="E62" s="26">
        <f t="shared" ref="E62:F62" si="51">SUM(E58:E61)</f>
        <v>8</v>
      </c>
      <c r="F62" s="26">
        <f t="shared" si="51"/>
        <v>0</v>
      </c>
      <c r="G62" s="26">
        <f>SUM(G58:G61)</f>
        <v>0</v>
      </c>
      <c r="H62" s="26">
        <f t="shared" ref="H62" si="52">SUM(H58:H61)</f>
        <v>0</v>
      </c>
      <c r="I62" s="26">
        <f t="shared" ref="I62" si="53">SUM(I58:I61)</f>
        <v>0</v>
      </c>
      <c r="J62" s="27">
        <f t="shared" si="25"/>
        <v>8</v>
      </c>
    </row>
    <row r="63" spans="1:10" ht="15.75" thickBot="1" x14ac:dyDescent="0.3">
      <c r="A63" s="16"/>
      <c r="B63" s="13" t="s">
        <v>8</v>
      </c>
      <c r="C63" s="17"/>
      <c r="D63" s="38">
        <f>D57</f>
        <v>385</v>
      </c>
      <c r="E63" s="38">
        <f t="shared" ref="E63:F63" si="54">E57</f>
        <v>52</v>
      </c>
      <c r="F63" s="38">
        <f t="shared" si="54"/>
        <v>0</v>
      </c>
      <c r="G63" s="38">
        <f>G57</f>
        <v>2054</v>
      </c>
      <c r="H63" s="38">
        <f t="shared" ref="H63" si="55">H57</f>
        <v>1962</v>
      </c>
      <c r="I63" s="38">
        <f t="shared" ref="I63" si="56">I57</f>
        <v>660</v>
      </c>
      <c r="J63" s="27">
        <f t="shared" si="25"/>
        <v>5113</v>
      </c>
    </row>
    <row r="64" spans="1:10" ht="15.75" thickBot="1" x14ac:dyDescent="0.3">
      <c r="A64" s="18"/>
      <c r="B64" s="14" t="s">
        <v>187</v>
      </c>
      <c r="C64" s="7"/>
      <c r="D64" s="30">
        <f>SUM(D62:D63)</f>
        <v>385</v>
      </c>
      <c r="E64" s="30">
        <f t="shared" ref="E64:F64" si="57">SUM(E62:E63)</f>
        <v>60</v>
      </c>
      <c r="F64" s="30">
        <f t="shared" si="57"/>
        <v>0</v>
      </c>
      <c r="G64" s="30">
        <f>SUM(G62:G63)</f>
        <v>2054</v>
      </c>
      <c r="H64" s="30">
        <f t="shared" ref="H64" si="58">SUM(H62:H63)</f>
        <v>1962</v>
      </c>
      <c r="I64" s="30">
        <f t="shared" ref="I64" si="59">SUM(I62:I63)</f>
        <v>660</v>
      </c>
      <c r="J64" s="29">
        <f t="shared" si="25"/>
        <v>5121</v>
      </c>
    </row>
    <row r="65" spans="1:10" ht="15.75" thickBot="1" x14ac:dyDescent="0.3">
      <c r="A65" s="24">
        <v>42980</v>
      </c>
      <c r="B65" s="32" t="s">
        <v>149</v>
      </c>
      <c r="C65" s="9" t="s">
        <v>17</v>
      </c>
      <c r="D65" s="23"/>
      <c r="E65" s="23"/>
      <c r="F65" s="23"/>
      <c r="G65" s="23">
        <v>456</v>
      </c>
      <c r="H65" s="23"/>
      <c r="I65" s="23"/>
      <c r="J65" s="27">
        <f t="shared" si="25"/>
        <v>456</v>
      </c>
    </row>
    <row r="66" spans="1:10" ht="15.75" thickBot="1" x14ac:dyDescent="0.3">
      <c r="A66" s="24">
        <v>42998</v>
      </c>
      <c r="B66" s="32" t="s">
        <v>132</v>
      </c>
      <c r="C66" s="9" t="s">
        <v>150</v>
      </c>
      <c r="D66" s="23"/>
      <c r="E66" s="23"/>
      <c r="F66" s="23"/>
      <c r="G66" s="23">
        <v>250</v>
      </c>
      <c r="H66" s="23"/>
      <c r="I66" s="23"/>
      <c r="J66" s="27"/>
    </row>
    <row r="67" spans="1:10" ht="15.75" thickBot="1" x14ac:dyDescent="0.3">
      <c r="A67" s="24">
        <v>43008</v>
      </c>
      <c r="B67" s="32" t="s">
        <v>14</v>
      </c>
      <c r="C67" s="9" t="s">
        <v>12</v>
      </c>
      <c r="D67" s="23"/>
      <c r="E67" s="23">
        <v>11</v>
      </c>
      <c r="F67" s="23"/>
      <c r="G67" s="23"/>
      <c r="H67" s="23"/>
      <c r="I67" s="23"/>
      <c r="J67" s="27">
        <f t="shared" ref="J67:J95" si="60">SUM(D67:I67)</f>
        <v>11</v>
      </c>
    </row>
    <row r="68" spans="1:10" ht="15.75" thickBot="1" x14ac:dyDescent="0.3">
      <c r="A68" s="24"/>
      <c r="B68" s="32"/>
      <c r="C68" s="9"/>
      <c r="D68" s="23"/>
      <c r="E68" s="23"/>
      <c r="F68" s="23"/>
      <c r="G68" s="23"/>
      <c r="H68" s="23"/>
      <c r="I68" s="23"/>
      <c r="J68" s="27">
        <f t="shared" si="60"/>
        <v>0</v>
      </c>
    </row>
    <row r="69" spans="1:10" ht="15.75" thickBot="1" x14ac:dyDescent="0.3">
      <c r="A69" s="15"/>
      <c r="B69" s="10" t="s">
        <v>113</v>
      </c>
      <c r="C69" s="11"/>
      <c r="D69" s="26">
        <f t="shared" ref="D69:I69" si="61">SUM(D65:D68)</f>
        <v>0</v>
      </c>
      <c r="E69" s="26">
        <f t="shared" si="61"/>
        <v>11</v>
      </c>
      <c r="F69" s="26">
        <f t="shared" si="61"/>
        <v>0</v>
      </c>
      <c r="G69" s="26">
        <f t="shared" si="61"/>
        <v>706</v>
      </c>
      <c r="H69" s="26">
        <f t="shared" si="61"/>
        <v>0</v>
      </c>
      <c r="I69" s="26">
        <f t="shared" si="61"/>
        <v>0</v>
      </c>
      <c r="J69" s="27">
        <f t="shared" si="60"/>
        <v>717</v>
      </c>
    </row>
    <row r="70" spans="1:10" ht="15.75" thickBot="1" x14ac:dyDescent="0.3">
      <c r="A70" s="16"/>
      <c r="B70" s="13" t="s">
        <v>8</v>
      </c>
      <c r="C70" s="17"/>
      <c r="D70" s="38">
        <f t="shared" ref="D70:I70" si="62">D64</f>
        <v>385</v>
      </c>
      <c r="E70" s="38">
        <f t="shared" si="62"/>
        <v>60</v>
      </c>
      <c r="F70" s="38">
        <f t="shared" si="62"/>
        <v>0</v>
      </c>
      <c r="G70" s="38">
        <f t="shared" si="62"/>
        <v>2054</v>
      </c>
      <c r="H70" s="38">
        <f t="shared" si="62"/>
        <v>1962</v>
      </c>
      <c r="I70" s="38">
        <f t="shared" si="62"/>
        <v>660</v>
      </c>
      <c r="J70" s="27">
        <f t="shared" si="60"/>
        <v>5121</v>
      </c>
    </row>
    <row r="71" spans="1:10" ht="15.75" thickBot="1" x14ac:dyDescent="0.3">
      <c r="A71" s="18"/>
      <c r="B71" s="14" t="s">
        <v>187</v>
      </c>
      <c r="C71" s="7"/>
      <c r="D71" s="30">
        <f>SUM(D69:D70)</f>
        <v>385</v>
      </c>
      <c r="E71" s="30">
        <f t="shared" ref="E71:F71" si="63">SUM(E69:E70)</f>
        <v>71</v>
      </c>
      <c r="F71" s="30">
        <f t="shared" si="63"/>
        <v>0</v>
      </c>
      <c r="G71" s="30">
        <f>SUM(G69:G70)</f>
        <v>2760</v>
      </c>
      <c r="H71" s="30">
        <f t="shared" ref="H71" si="64">SUM(H69:H70)</f>
        <v>1962</v>
      </c>
      <c r="I71" s="30">
        <f t="shared" ref="I71" si="65">SUM(I69:I70)</f>
        <v>660</v>
      </c>
      <c r="J71" s="29">
        <f t="shared" si="60"/>
        <v>5838</v>
      </c>
    </row>
    <row r="72" spans="1:10" ht="15.75" thickBot="1" x14ac:dyDescent="0.3">
      <c r="A72" s="24">
        <v>43009</v>
      </c>
      <c r="B72" s="32" t="s">
        <v>152</v>
      </c>
      <c r="C72" s="9" t="s">
        <v>17</v>
      </c>
      <c r="D72" s="23"/>
      <c r="E72" s="23"/>
      <c r="F72" s="23">
        <v>27</v>
      </c>
      <c r="G72" s="23"/>
      <c r="H72" s="23"/>
      <c r="I72" s="23"/>
      <c r="J72" s="27">
        <f t="shared" si="60"/>
        <v>27</v>
      </c>
    </row>
    <row r="73" spans="1:10" ht="15.75" thickBot="1" x14ac:dyDescent="0.3">
      <c r="A73" s="24">
        <v>43009</v>
      </c>
      <c r="B73" s="32" t="s">
        <v>122</v>
      </c>
      <c r="C73" s="9" t="s">
        <v>17</v>
      </c>
      <c r="D73" s="23"/>
      <c r="E73" s="23"/>
      <c r="F73" s="23">
        <v>110</v>
      </c>
      <c r="G73" s="23"/>
      <c r="H73" s="23"/>
      <c r="I73" s="23"/>
      <c r="J73" s="27">
        <f t="shared" si="60"/>
        <v>110</v>
      </c>
    </row>
    <row r="74" spans="1:10" ht="15.75" thickBot="1" x14ac:dyDescent="0.3">
      <c r="A74" s="24">
        <v>43021</v>
      </c>
      <c r="B74" s="32" t="s">
        <v>153</v>
      </c>
      <c r="C74" s="9" t="s">
        <v>17</v>
      </c>
      <c r="D74" s="23"/>
      <c r="E74" s="23"/>
      <c r="F74" s="23">
        <v>250</v>
      </c>
      <c r="G74" s="23"/>
      <c r="H74" s="23"/>
      <c r="I74" s="23"/>
      <c r="J74" s="27">
        <f t="shared" si="60"/>
        <v>250</v>
      </c>
    </row>
    <row r="75" spans="1:10" ht="15.75" thickBot="1" x14ac:dyDescent="0.3">
      <c r="A75" s="24">
        <v>43021</v>
      </c>
      <c r="B75" s="32" t="s">
        <v>154</v>
      </c>
      <c r="C75" s="9" t="s">
        <v>17</v>
      </c>
      <c r="D75" s="23"/>
      <c r="E75" s="23"/>
      <c r="F75" s="23">
        <v>25</v>
      </c>
      <c r="G75" s="23"/>
      <c r="H75" s="23"/>
      <c r="I75" s="23"/>
      <c r="J75" s="27">
        <f t="shared" si="60"/>
        <v>25</v>
      </c>
    </row>
    <row r="76" spans="1:10" ht="15.75" thickBot="1" x14ac:dyDescent="0.3">
      <c r="A76" s="24">
        <v>43039</v>
      </c>
      <c r="B76" s="32" t="s">
        <v>14</v>
      </c>
      <c r="C76" s="9" t="s">
        <v>12</v>
      </c>
      <c r="D76" s="23"/>
      <c r="E76" s="23">
        <v>5</v>
      </c>
      <c r="F76" s="23"/>
      <c r="G76" s="23"/>
      <c r="H76" s="23"/>
      <c r="I76" s="23"/>
      <c r="J76" s="27">
        <f t="shared" si="60"/>
        <v>5</v>
      </c>
    </row>
    <row r="77" spans="1:10" ht="15.75" thickBot="1" x14ac:dyDescent="0.3">
      <c r="A77" s="24"/>
      <c r="B77" s="8"/>
      <c r="C77" s="9"/>
      <c r="D77" s="23"/>
      <c r="E77" s="23"/>
      <c r="F77" s="23"/>
      <c r="G77" s="23"/>
      <c r="H77" s="23"/>
      <c r="I77" s="23"/>
      <c r="J77" s="27">
        <f t="shared" si="60"/>
        <v>0</v>
      </c>
    </row>
    <row r="78" spans="1:10" ht="15.75" thickBot="1" x14ac:dyDescent="0.3">
      <c r="A78" s="24"/>
      <c r="B78" s="8"/>
      <c r="C78" s="9"/>
      <c r="D78" s="23"/>
      <c r="E78" s="23"/>
      <c r="F78" s="23"/>
      <c r="G78" s="23"/>
      <c r="H78" s="23"/>
      <c r="I78" s="23"/>
      <c r="J78" s="27">
        <f t="shared" si="60"/>
        <v>0</v>
      </c>
    </row>
    <row r="79" spans="1:10" ht="15.75" thickBot="1" x14ac:dyDescent="0.3">
      <c r="A79" s="15"/>
      <c r="B79" s="10" t="s">
        <v>114</v>
      </c>
      <c r="C79" s="11"/>
      <c r="D79" s="26">
        <f>SUM(D72:D78)</f>
        <v>0</v>
      </c>
      <c r="E79" s="26">
        <f t="shared" ref="E79:F79" si="66">SUM(E72:E78)</f>
        <v>5</v>
      </c>
      <c r="F79" s="26">
        <f t="shared" si="66"/>
        <v>412</v>
      </c>
      <c r="G79" s="26">
        <f>SUM(G72:G78)</f>
        <v>0</v>
      </c>
      <c r="H79" s="26">
        <f t="shared" ref="H79" si="67">SUM(H72:H78)</f>
        <v>0</v>
      </c>
      <c r="I79" s="26">
        <f t="shared" ref="I79" si="68">SUM(I72:I78)</f>
        <v>0</v>
      </c>
      <c r="J79" s="27">
        <f t="shared" si="60"/>
        <v>417</v>
      </c>
    </row>
    <row r="80" spans="1:10" ht="15.75" thickBot="1" x14ac:dyDescent="0.3">
      <c r="A80" s="16"/>
      <c r="B80" s="13" t="s">
        <v>8</v>
      </c>
      <c r="C80" s="17"/>
      <c r="D80" s="38">
        <f>D71</f>
        <v>385</v>
      </c>
      <c r="E80" s="38">
        <f t="shared" ref="E80:F80" si="69">E71</f>
        <v>71</v>
      </c>
      <c r="F80" s="38">
        <f t="shared" si="69"/>
        <v>0</v>
      </c>
      <c r="G80" s="38">
        <f>G71</f>
        <v>2760</v>
      </c>
      <c r="H80" s="38">
        <f t="shared" ref="H80" si="70">H71</f>
        <v>1962</v>
      </c>
      <c r="I80" s="38">
        <f t="shared" ref="I80" si="71">I71</f>
        <v>660</v>
      </c>
      <c r="J80" s="27">
        <f t="shared" si="60"/>
        <v>5838</v>
      </c>
    </row>
    <row r="81" spans="1:11" ht="15.75" thickBot="1" x14ac:dyDescent="0.3">
      <c r="A81" s="18"/>
      <c r="B81" s="14" t="s">
        <v>187</v>
      </c>
      <c r="C81" s="7"/>
      <c r="D81" s="30">
        <f>SUM(D79:D80)</f>
        <v>385</v>
      </c>
      <c r="E81" s="30">
        <f t="shared" ref="E81:F81" si="72">SUM(E79:E80)</f>
        <v>76</v>
      </c>
      <c r="F81" s="30">
        <f t="shared" si="72"/>
        <v>412</v>
      </c>
      <c r="G81" s="30">
        <f>SUM(G79:G80)</f>
        <v>2760</v>
      </c>
      <c r="H81" s="30">
        <f t="shared" ref="H81" si="73">SUM(H79:H80)</f>
        <v>1962</v>
      </c>
      <c r="I81" s="30">
        <f t="shared" ref="I81" si="74">SUM(I79:I80)</f>
        <v>660</v>
      </c>
      <c r="J81" s="29">
        <f t="shared" si="60"/>
        <v>6255</v>
      </c>
    </row>
    <row r="82" spans="1:11" ht="15.75" thickBot="1" x14ac:dyDescent="0.3">
      <c r="A82" s="24"/>
      <c r="B82" s="32"/>
      <c r="C82" s="9"/>
      <c r="D82" s="23"/>
      <c r="E82" s="23"/>
      <c r="F82" s="23"/>
      <c r="G82" s="23"/>
      <c r="H82" s="23"/>
      <c r="I82" s="23"/>
      <c r="J82" s="27">
        <f t="shared" si="60"/>
        <v>0</v>
      </c>
    </row>
    <row r="83" spans="1:11" ht="15.75" thickBot="1" x14ac:dyDescent="0.3">
      <c r="A83" s="24">
        <v>43053</v>
      </c>
      <c r="B83" s="32" t="s">
        <v>137</v>
      </c>
      <c r="C83" s="9"/>
      <c r="D83" s="23"/>
      <c r="E83" s="23"/>
      <c r="F83" s="23"/>
      <c r="G83" s="23"/>
      <c r="H83" s="23">
        <v>6500</v>
      </c>
      <c r="I83" s="23"/>
      <c r="J83" s="27">
        <f t="shared" si="60"/>
        <v>6500</v>
      </c>
    </row>
    <row r="84" spans="1:11" ht="15.75" thickBot="1" x14ac:dyDescent="0.3">
      <c r="A84" s="24">
        <v>43053</v>
      </c>
      <c r="B84" s="32" t="s">
        <v>155</v>
      </c>
      <c r="C84" s="9"/>
      <c r="D84" s="23"/>
      <c r="E84" s="23"/>
      <c r="F84" s="23"/>
      <c r="G84" s="23">
        <v>845</v>
      </c>
      <c r="H84" s="23"/>
      <c r="I84" s="23"/>
      <c r="J84" s="27">
        <f t="shared" si="60"/>
        <v>845</v>
      </c>
    </row>
    <row r="85" spans="1:11" ht="15.75" thickBot="1" x14ac:dyDescent="0.3">
      <c r="A85" s="24"/>
      <c r="B85" s="32"/>
      <c r="C85" s="9"/>
      <c r="D85" s="23"/>
      <c r="E85" s="23"/>
      <c r="F85" s="23"/>
      <c r="G85" s="23"/>
      <c r="H85" s="23"/>
      <c r="I85" s="23"/>
      <c r="J85" s="27">
        <f t="shared" si="60"/>
        <v>0</v>
      </c>
    </row>
    <row r="86" spans="1:11" ht="15.75" thickBot="1" x14ac:dyDescent="0.3">
      <c r="A86" s="15"/>
      <c r="B86" s="10" t="s">
        <v>115</v>
      </c>
      <c r="C86" s="11"/>
      <c r="D86" s="26">
        <f>SUM(D82:D85)</f>
        <v>0</v>
      </c>
      <c r="E86" s="26">
        <f t="shared" ref="E86:F86" si="75">SUM(E82:E85)</f>
        <v>0</v>
      </c>
      <c r="F86" s="26">
        <f t="shared" si="75"/>
        <v>0</v>
      </c>
      <c r="G86" s="26">
        <f>SUM(G82:G85)</f>
        <v>845</v>
      </c>
      <c r="H86" s="26">
        <f t="shared" ref="H86" si="76">SUM(H82:H85)</f>
        <v>6500</v>
      </c>
      <c r="I86" s="26">
        <f t="shared" ref="I86" si="77">SUM(I82:I85)</f>
        <v>0</v>
      </c>
      <c r="J86" s="27">
        <f t="shared" si="60"/>
        <v>7345</v>
      </c>
    </row>
    <row r="87" spans="1:11" ht="15.75" thickBot="1" x14ac:dyDescent="0.3">
      <c r="A87" s="16"/>
      <c r="B87" s="13" t="s">
        <v>8</v>
      </c>
      <c r="C87" s="17"/>
      <c r="D87" s="38">
        <f>D81</f>
        <v>385</v>
      </c>
      <c r="E87" s="38">
        <f t="shared" ref="E87:F87" si="78">E81</f>
        <v>76</v>
      </c>
      <c r="F87" s="38">
        <f t="shared" si="78"/>
        <v>412</v>
      </c>
      <c r="G87" s="38">
        <f>G81</f>
        <v>2760</v>
      </c>
      <c r="H87" s="38">
        <f t="shared" ref="H87" si="79">H81</f>
        <v>1962</v>
      </c>
      <c r="I87" s="38">
        <f t="shared" ref="I87" si="80">I81</f>
        <v>660</v>
      </c>
      <c r="J87" s="27">
        <f t="shared" si="60"/>
        <v>6255</v>
      </c>
    </row>
    <row r="88" spans="1:11" ht="15.75" thickBot="1" x14ac:dyDescent="0.3">
      <c r="A88" s="18"/>
      <c r="B88" s="14" t="s">
        <v>187</v>
      </c>
      <c r="C88" s="7"/>
      <c r="D88" s="30">
        <f>SUM(D86:D87)</f>
        <v>385</v>
      </c>
      <c r="E88" s="30">
        <f t="shared" ref="E88:F88" si="81">SUM(E86:E87)</f>
        <v>76</v>
      </c>
      <c r="F88" s="30">
        <f t="shared" si="81"/>
        <v>412</v>
      </c>
      <c r="G88" s="30">
        <f>SUM(G86:G87)</f>
        <v>3605</v>
      </c>
      <c r="H88" s="30">
        <f t="shared" ref="H88" si="82">SUM(H86:H87)</f>
        <v>8462</v>
      </c>
      <c r="I88" s="30">
        <f t="shared" ref="I88" si="83">SUM(I86:I87)</f>
        <v>660</v>
      </c>
      <c r="J88" s="29">
        <f t="shared" si="60"/>
        <v>13600</v>
      </c>
    </row>
    <row r="89" spans="1:11" ht="15.75" thickBot="1" x14ac:dyDescent="0.3">
      <c r="A89" s="24">
        <v>43099</v>
      </c>
      <c r="B89" s="32" t="s">
        <v>14</v>
      </c>
      <c r="C89" s="9"/>
      <c r="D89" s="23"/>
      <c r="E89" s="23">
        <v>5</v>
      </c>
      <c r="F89" s="23"/>
      <c r="G89" s="23"/>
      <c r="H89" s="23"/>
      <c r="I89" s="23"/>
      <c r="J89" s="27">
        <f t="shared" si="60"/>
        <v>5</v>
      </c>
    </row>
    <row r="90" spans="1:11" ht="15.75" thickBot="1" x14ac:dyDescent="0.3">
      <c r="A90" s="24"/>
      <c r="B90" s="32"/>
      <c r="C90" s="9"/>
      <c r="D90" s="23"/>
      <c r="E90" s="23"/>
      <c r="F90" s="23"/>
      <c r="G90" s="23"/>
      <c r="H90" s="23"/>
      <c r="I90" s="23"/>
      <c r="J90" s="27">
        <f t="shared" si="60"/>
        <v>0</v>
      </c>
    </row>
    <row r="91" spans="1:11" ht="15.75" thickBot="1" x14ac:dyDescent="0.3">
      <c r="A91" s="24"/>
      <c r="B91" s="32"/>
      <c r="C91" s="9"/>
      <c r="D91" s="23"/>
      <c r="E91" s="23"/>
      <c r="F91" s="23"/>
      <c r="G91" s="23"/>
      <c r="H91" s="23"/>
      <c r="I91" s="23"/>
      <c r="J91" s="27">
        <f t="shared" si="60"/>
        <v>0</v>
      </c>
    </row>
    <row r="92" spans="1:11" ht="15.75" thickBot="1" x14ac:dyDescent="0.3">
      <c r="A92" s="24"/>
      <c r="B92" s="32"/>
      <c r="C92" s="9"/>
      <c r="D92" s="23"/>
      <c r="E92" s="23"/>
      <c r="F92" s="23"/>
      <c r="G92" s="23"/>
      <c r="H92" s="23"/>
      <c r="I92" s="23"/>
      <c r="J92" s="27">
        <f t="shared" si="60"/>
        <v>0</v>
      </c>
    </row>
    <row r="93" spans="1:11" ht="15.75" thickBot="1" x14ac:dyDescent="0.3">
      <c r="A93" s="15"/>
      <c r="B93" s="10" t="s">
        <v>116</v>
      </c>
      <c r="C93" s="11"/>
      <c r="D93" s="26">
        <f>SUM(D89:D92)</f>
        <v>0</v>
      </c>
      <c r="E93" s="26">
        <f t="shared" ref="E93:F93" si="84">SUM(E89:E92)</f>
        <v>5</v>
      </c>
      <c r="F93" s="26">
        <f t="shared" si="84"/>
        <v>0</v>
      </c>
      <c r="G93" s="26">
        <f>SUM(G89:G92)</f>
        <v>0</v>
      </c>
      <c r="H93" s="26">
        <f t="shared" ref="H93" si="85">SUM(H89:H92)</f>
        <v>0</v>
      </c>
      <c r="I93" s="26">
        <f t="shared" ref="I93" si="86">SUM(I89:I92)</f>
        <v>0</v>
      </c>
      <c r="J93" s="27">
        <f t="shared" si="60"/>
        <v>5</v>
      </c>
    </row>
    <row r="94" spans="1:11" ht="15.75" thickBot="1" x14ac:dyDescent="0.3">
      <c r="A94" s="16"/>
      <c r="B94" s="13" t="s">
        <v>8</v>
      </c>
      <c r="C94" s="17"/>
      <c r="D94" s="38">
        <f>D88</f>
        <v>385</v>
      </c>
      <c r="E94" s="38">
        <f t="shared" ref="E94:F94" si="87">E88</f>
        <v>76</v>
      </c>
      <c r="F94" s="38">
        <f t="shared" si="87"/>
        <v>412</v>
      </c>
      <c r="G94" s="38">
        <f>G88</f>
        <v>3605</v>
      </c>
      <c r="H94" s="38">
        <f t="shared" ref="H94" si="88">H88</f>
        <v>8462</v>
      </c>
      <c r="I94" s="38">
        <f t="shared" ref="I94" si="89">I88</f>
        <v>660</v>
      </c>
      <c r="J94" s="27">
        <f t="shared" si="60"/>
        <v>13600</v>
      </c>
    </row>
    <row r="95" spans="1:11" ht="15.75" thickBot="1" x14ac:dyDescent="0.3">
      <c r="A95" s="18"/>
      <c r="B95" s="14" t="s">
        <v>187</v>
      </c>
      <c r="C95" s="7"/>
      <c r="D95" s="30">
        <f>SUM(D93:D94)</f>
        <v>385</v>
      </c>
      <c r="E95" s="30">
        <f t="shared" ref="E95:F95" si="90">SUM(E93:E94)</f>
        <v>81</v>
      </c>
      <c r="F95" s="30">
        <f t="shared" si="90"/>
        <v>412</v>
      </c>
      <c r="G95" s="30">
        <f>SUM(G93:G94)</f>
        <v>3605</v>
      </c>
      <c r="H95" s="30">
        <f t="shared" ref="H95" si="91">SUM(H93:H94)</f>
        <v>8462</v>
      </c>
      <c r="I95" s="30">
        <f t="shared" ref="I95" si="92">SUM(I93:I94)</f>
        <v>660</v>
      </c>
      <c r="J95" s="29">
        <f t="shared" si="60"/>
        <v>13605</v>
      </c>
      <c r="K95" s="25" t="s">
        <v>177</v>
      </c>
    </row>
  </sheetData>
  <mergeCells count="1">
    <mergeCell ref="A4:I4"/>
  </mergeCells>
  <pageMargins left="0.25" right="0.25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A2" sqref="A2:E2"/>
    </sheetView>
  </sheetViews>
  <sheetFormatPr defaultRowHeight="15.75" x14ac:dyDescent="0.25"/>
  <cols>
    <col min="1" max="1" width="9.140625" style="6"/>
    <col min="2" max="2" width="45.85546875" style="6" customWidth="1"/>
    <col min="3" max="3" width="16.5703125" style="6" bestFit="1" customWidth="1"/>
    <col min="4" max="4" width="9.140625" style="6"/>
    <col min="5" max="5" width="16.5703125" style="6" bestFit="1" customWidth="1"/>
    <col min="6" max="6" width="10.5703125" style="6" bestFit="1" customWidth="1"/>
    <col min="7" max="7" width="9.140625" style="6"/>
    <col min="8" max="8" width="11.28515625" style="6" bestFit="1" customWidth="1"/>
    <col min="9" max="16384" width="9.140625" style="6"/>
  </cols>
  <sheetData>
    <row r="1" spans="1:6" x14ac:dyDescent="0.25">
      <c r="A1" s="75" t="s">
        <v>179</v>
      </c>
    </row>
    <row r="2" spans="1:6" x14ac:dyDescent="0.25">
      <c r="A2" s="92" t="str">
        <f>'1. P&amp;C Info'!B3</f>
        <v>Canberra School P and C Association</v>
      </c>
      <c r="B2" s="92"/>
      <c r="C2" s="92"/>
      <c r="D2" s="92"/>
      <c r="E2" s="92"/>
    </row>
    <row r="3" spans="1:6" x14ac:dyDescent="0.25">
      <c r="A3" s="34"/>
    </row>
    <row r="4" spans="1:6" x14ac:dyDescent="0.25">
      <c r="A4" s="91" t="s">
        <v>144</v>
      </c>
      <c r="B4" s="91"/>
      <c r="C4" s="91"/>
      <c r="D4" s="91"/>
      <c r="E4" s="91"/>
      <c r="F4" s="91"/>
    </row>
    <row r="6" spans="1:6" x14ac:dyDescent="0.25">
      <c r="A6" s="6" t="s">
        <v>142</v>
      </c>
      <c r="E6" s="65">
        <v>5864</v>
      </c>
      <c r="F6" s="2" t="s">
        <v>186</v>
      </c>
    </row>
    <row r="8" spans="1:6" x14ac:dyDescent="0.25">
      <c r="A8" s="6" t="s">
        <v>44</v>
      </c>
      <c r="E8" s="65">
        <f>'2. Cash book - receipts'!H34</f>
        <v>470</v>
      </c>
      <c r="F8" s="2" t="s">
        <v>180</v>
      </c>
    </row>
    <row r="10" spans="1:6" x14ac:dyDescent="0.25">
      <c r="A10" s="6" t="s">
        <v>45</v>
      </c>
      <c r="E10" s="65">
        <f>'3. Cash book - payments'!J34</f>
        <v>885</v>
      </c>
      <c r="F10" s="2" t="s">
        <v>181</v>
      </c>
    </row>
    <row r="12" spans="1:6" ht="16.5" thickBot="1" x14ac:dyDescent="0.3">
      <c r="A12" s="34" t="s">
        <v>145</v>
      </c>
      <c r="E12" s="66">
        <f>E6+E8-E10</f>
        <v>5449</v>
      </c>
      <c r="F12" s="2" t="s">
        <v>60</v>
      </c>
    </row>
    <row r="14" spans="1:6" x14ac:dyDescent="0.25">
      <c r="A14" s="6" t="s">
        <v>146</v>
      </c>
      <c r="E14" s="65">
        <v>6109</v>
      </c>
    </row>
    <row r="16" spans="1:6" x14ac:dyDescent="0.25">
      <c r="A16" s="6" t="s">
        <v>46</v>
      </c>
      <c r="E16" s="67">
        <v>0</v>
      </c>
      <c r="F16" s="2" t="s">
        <v>53</v>
      </c>
    </row>
    <row r="17" spans="1:6" x14ac:dyDescent="0.25">
      <c r="E17" s="67"/>
    </row>
    <row r="18" spans="1:6" x14ac:dyDescent="0.25">
      <c r="A18" s="6" t="s">
        <v>47</v>
      </c>
      <c r="E18" s="67">
        <v>660</v>
      </c>
      <c r="F18" s="2" t="s">
        <v>54</v>
      </c>
    </row>
    <row r="20" spans="1:6" ht="16.5" thickBot="1" x14ac:dyDescent="0.3">
      <c r="A20" s="34" t="s">
        <v>148</v>
      </c>
      <c r="E20" s="66">
        <f>E14+E16-E18</f>
        <v>5449</v>
      </c>
    </row>
    <row r="22" spans="1:6" x14ac:dyDescent="0.25">
      <c r="A22" s="6" t="s">
        <v>24</v>
      </c>
      <c r="E22" s="65">
        <f>E12-E20</f>
        <v>0</v>
      </c>
      <c r="F22" s="2" t="s">
        <v>56</v>
      </c>
    </row>
    <row r="25" spans="1:6" x14ac:dyDescent="0.25">
      <c r="A25" s="34" t="s">
        <v>48</v>
      </c>
      <c r="B25" s="34"/>
      <c r="C25" s="34"/>
    </row>
    <row r="26" spans="1:6" x14ac:dyDescent="0.25">
      <c r="A26" s="34" t="s">
        <v>49</v>
      </c>
      <c r="B26" s="34" t="s">
        <v>52</v>
      </c>
      <c r="C26" s="34" t="s">
        <v>50</v>
      </c>
    </row>
    <row r="27" spans="1:6" x14ac:dyDescent="0.25">
      <c r="A27" s="68" t="s">
        <v>143</v>
      </c>
      <c r="B27" s="6" t="s">
        <v>51</v>
      </c>
      <c r="C27" s="67">
        <v>660</v>
      </c>
      <c r="D27" s="69"/>
    </row>
    <row r="30" spans="1:6" ht="16.5" thickBot="1" x14ac:dyDescent="0.3">
      <c r="C30" s="66">
        <f>SUM(C27:C28)</f>
        <v>660</v>
      </c>
      <c r="D30" s="2" t="s">
        <v>55</v>
      </c>
    </row>
  </sheetData>
  <mergeCells count="2">
    <mergeCell ref="A4:F4"/>
    <mergeCell ref="A2:E2"/>
  </mergeCells>
  <pageMargins left="0.25" right="0.25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0"/>
  <sheetViews>
    <sheetView zoomScaleNormal="100" workbookViewId="0">
      <selection activeCell="G28" sqref="G28"/>
    </sheetView>
  </sheetViews>
  <sheetFormatPr defaultColWidth="11.42578125" defaultRowHeight="15.75" x14ac:dyDescent="0.25"/>
  <cols>
    <col min="1" max="1" width="11.42578125" style="39" customWidth="1"/>
    <col min="2" max="2" width="5.7109375" style="39" customWidth="1"/>
    <col min="3" max="3" width="6.42578125" style="39" customWidth="1"/>
    <col min="4" max="4" width="13.5703125" style="41" bestFit="1" customWidth="1"/>
    <col min="5" max="5" width="49.42578125" style="39" customWidth="1"/>
    <col min="6" max="6" width="16.28515625" style="57" bestFit="1" customWidth="1"/>
    <col min="7" max="7" width="18.5703125" style="57" bestFit="1" customWidth="1"/>
    <col min="8" max="8" width="18.28515625" style="39" customWidth="1"/>
    <col min="9" max="9" width="11.42578125" style="39" customWidth="1"/>
    <col min="10" max="10" width="11.140625" style="39" bestFit="1" customWidth="1"/>
    <col min="11" max="16384" width="11.42578125" style="39"/>
  </cols>
  <sheetData>
    <row r="1" spans="1:7" x14ac:dyDescent="0.25">
      <c r="A1" s="75" t="s">
        <v>178</v>
      </c>
    </row>
    <row r="2" spans="1:7" x14ac:dyDescent="0.25">
      <c r="B2" s="93" t="str">
        <f>'1. P&amp;C Info'!B3</f>
        <v>Canberra School P and C Association</v>
      </c>
      <c r="C2" s="93"/>
      <c r="D2" s="93"/>
      <c r="E2" s="93"/>
      <c r="F2" s="93"/>
      <c r="G2" s="93"/>
    </row>
    <row r="3" spans="1:7" x14ac:dyDescent="0.25">
      <c r="B3" s="40"/>
      <c r="C3" s="41"/>
      <c r="E3" s="41"/>
      <c r="F3" s="41"/>
      <c r="G3" s="41"/>
    </row>
    <row r="4" spans="1:7" x14ac:dyDescent="0.25">
      <c r="B4" s="93" t="s">
        <v>18</v>
      </c>
      <c r="C4" s="93"/>
      <c r="D4" s="93"/>
      <c r="E4" s="93"/>
      <c r="F4" s="93"/>
      <c r="G4" s="93"/>
    </row>
    <row r="5" spans="1:7" x14ac:dyDescent="0.25">
      <c r="B5" s="93" t="s">
        <v>138</v>
      </c>
      <c r="C5" s="93"/>
      <c r="D5" s="93"/>
      <c r="E5" s="93"/>
      <c r="F5" s="93"/>
      <c r="G5" s="93"/>
    </row>
    <row r="6" spans="1:7" x14ac:dyDescent="0.25">
      <c r="B6" s="40"/>
      <c r="C6" s="41"/>
      <c r="E6" s="41"/>
      <c r="F6" s="41"/>
      <c r="G6" s="41"/>
    </row>
    <row r="7" spans="1:7" x14ac:dyDescent="0.25">
      <c r="B7" s="42" t="str">
        <f>'1. P&amp;C Info'!B6</f>
        <v>Cheque Account</v>
      </c>
      <c r="C7" s="43"/>
      <c r="D7" s="43"/>
      <c r="E7" s="43"/>
      <c r="F7" s="43"/>
      <c r="G7" s="41"/>
    </row>
    <row r="9" spans="1:7" s="44" customFormat="1" x14ac:dyDescent="0.25">
      <c r="D9" s="45"/>
      <c r="E9" s="46" t="s">
        <v>139</v>
      </c>
      <c r="F9" s="47">
        <v>5864</v>
      </c>
      <c r="G9" s="48" t="s">
        <v>140</v>
      </c>
    </row>
    <row r="10" spans="1:7" s="44" customFormat="1" x14ac:dyDescent="0.25">
      <c r="D10" s="45"/>
      <c r="E10" s="46"/>
      <c r="F10" s="47"/>
      <c r="G10" s="48"/>
    </row>
    <row r="11" spans="1:7" s="44" customFormat="1" x14ac:dyDescent="0.25">
      <c r="D11" s="49" t="s">
        <v>22</v>
      </c>
      <c r="E11" s="49"/>
      <c r="F11" s="50"/>
      <c r="G11" s="48"/>
    </row>
    <row r="12" spans="1:7" s="44" customFormat="1" x14ac:dyDescent="0.25">
      <c r="D12" s="51" t="str">
        <f>'2. Cash book - receipts'!B30</f>
        <v>Bank interest</v>
      </c>
      <c r="F12" s="52">
        <f>'2. Cash book - receipts'!D30</f>
        <v>15</v>
      </c>
      <c r="G12" s="48" t="s">
        <v>20</v>
      </c>
    </row>
    <row r="13" spans="1:7" s="44" customFormat="1" x14ac:dyDescent="0.25">
      <c r="D13" s="51" t="str">
        <f>'2. Cash book - receipts'!B31</f>
        <v>Mothers Day Stall</v>
      </c>
      <c r="F13" s="52">
        <f>'2. Cash book - receipts'!F31</f>
        <v>455</v>
      </c>
      <c r="G13" s="48"/>
    </row>
    <row r="14" spans="1:7" s="44" customFormat="1" x14ac:dyDescent="0.25">
      <c r="D14" s="51"/>
      <c r="F14" s="53"/>
      <c r="G14" s="48"/>
    </row>
    <row r="15" spans="1:7" s="44" customFormat="1" x14ac:dyDescent="0.25">
      <c r="D15" s="51"/>
      <c r="F15" s="53"/>
      <c r="G15" s="48"/>
    </row>
    <row r="16" spans="1:7" s="44" customFormat="1" x14ac:dyDescent="0.25">
      <c r="D16" s="51"/>
      <c r="F16" s="54"/>
      <c r="G16" s="48"/>
    </row>
    <row r="17" spans="1:8" s="44" customFormat="1" ht="16.5" thickBot="1" x14ac:dyDescent="0.3">
      <c r="D17" s="55" t="s">
        <v>19</v>
      </c>
      <c r="E17" s="39"/>
      <c r="F17" s="56">
        <f>SUM(F12:F16)</f>
        <v>470</v>
      </c>
      <c r="G17" s="48"/>
    </row>
    <row r="18" spans="1:8" ht="16.5" thickTop="1" x14ac:dyDescent="0.25">
      <c r="G18" s="48"/>
    </row>
    <row r="19" spans="1:8" x14ac:dyDescent="0.25">
      <c r="C19" s="58"/>
      <c r="D19" s="49" t="s">
        <v>23</v>
      </c>
      <c r="E19" s="49"/>
      <c r="F19" s="50"/>
      <c r="G19" s="48"/>
    </row>
    <row r="20" spans="1:8" x14ac:dyDescent="0.25">
      <c r="C20" s="58"/>
      <c r="D20" s="59" t="str">
        <f>'3. Cash book - payments'!B30</f>
        <v>Mothers day gifts</v>
      </c>
      <c r="F20" s="60">
        <f>'3. Cash book - payments'!G30</f>
        <v>220</v>
      </c>
      <c r="G20" s="48" t="s">
        <v>21</v>
      </c>
    </row>
    <row r="21" spans="1:8" x14ac:dyDescent="0.25">
      <c r="C21" s="58"/>
      <c r="D21" s="61" t="str">
        <f>'3. Cash book - payments'!B31</f>
        <v>Civic Insurance Brokers</v>
      </c>
      <c r="F21" s="60">
        <f>'3. Cash book - payments'!I31</f>
        <v>660</v>
      </c>
      <c r="G21" s="48"/>
    </row>
    <row r="22" spans="1:8" x14ac:dyDescent="0.25">
      <c r="C22" s="58"/>
      <c r="D22" s="61" t="str">
        <f>'3. Cash book - payments'!B32</f>
        <v>Bank charges</v>
      </c>
      <c r="F22" s="60">
        <f>'3. Cash book - payments'!E32</f>
        <v>5</v>
      </c>
      <c r="G22" s="48"/>
    </row>
    <row r="23" spans="1:8" x14ac:dyDescent="0.25">
      <c r="C23" s="58"/>
      <c r="D23" s="51"/>
      <c r="F23" s="60"/>
      <c r="G23" s="48"/>
    </row>
    <row r="24" spans="1:8" x14ac:dyDescent="0.25">
      <c r="C24" s="58"/>
      <c r="D24" s="51"/>
      <c r="F24" s="60"/>
      <c r="G24" s="48"/>
    </row>
    <row r="25" spans="1:8" x14ac:dyDescent="0.25">
      <c r="C25" s="58"/>
      <c r="D25" s="58"/>
      <c r="E25" s="58"/>
      <c r="F25" s="60"/>
      <c r="G25" s="48"/>
    </row>
    <row r="26" spans="1:8" ht="16.5" thickBot="1" x14ac:dyDescent="0.3">
      <c r="C26" s="58"/>
      <c r="D26" s="62" t="s">
        <v>19</v>
      </c>
      <c r="E26" s="44"/>
      <c r="F26" s="63">
        <f>SUM(F20:F24)</f>
        <v>885</v>
      </c>
      <c r="G26" s="48"/>
    </row>
    <row r="27" spans="1:8" ht="16.5" thickTop="1" x14ac:dyDescent="0.25">
      <c r="C27" s="51"/>
      <c r="G27" s="48"/>
    </row>
    <row r="28" spans="1:8" ht="16.5" thickBot="1" x14ac:dyDescent="0.3">
      <c r="D28" s="55" t="s">
        <v>40</v>
      </c>
      <c r="F28" s="63">
        <f>F9+F17-F26</f>
        <v>5449</v>
      </c>
      <c r="G28" s="48" t="s">
        <v>189</v>
      </c>
    </row>
    <row r="29" spans="1:8" s="44" customFormat="1" ht="17.25" thickTop="1" thickBot="1" x14ac:dyDescent="0.3">
      <c r="D29" s="55"/>
      <c r="E29" s="46"/>
      <c r="F29" s="64"/>
      <c r="G29" s="48"/>
    </row>
    <row r="30" spans="1:8" s="44" customFormat="1" x14ac:dyDescent="0.25">
      <c r="B30" s="94" t="s">
        <v>141</v>
      </c>
      <c r="C30" s="95"/>
      <c r="D30" s="95"/>
      <c r="E30" s="95"/>
      <c r="F30" s="95"/>
      <c r="G30" s="96"/>
      <c r="H30" s="48" t="s">
        <v>41</v>
      </c>
    </row>
    <row r="31" spans="1:8" x14ac:dyDescent="0.25">
      <c r="A31" s="57"/>
      <c r="B31" s="97"/>
      <c r="C31" s="98"/>
      <c r="D31" s="98"/>
      <c r="E31" s="98"/>
      <c r="F31" s="98"/>
      <c r="G31" s="99"/>
      <c r="H31" s="48" t="s">
        <v>42</v>
      </c>
    </row>
    <row r="32" spans="1:8" x14ac:dyDescent="0.25">
      <c r="A32" s="47"/>
      <c r="B32" s="97"/>
      <c r="C32" s="98"/>
      <c r="D32" s="98"/>
      <c r="E32" s="98"/>
      <c r="F32" s="98"/>
      <c r="G32" s="99"/>
      <c r="H32" s="48" t="s">
        <v>43</v>
      </c>
    </row>
    <row r="33" spans="1:7" x14ac:dyDescent="0.25">
      <c r="A33" s="47"/>
      <c r="B33" s="97"/>
      <c r="C33" s="98"/>
      <c r="D33" s="98"/>
      <c r="E33" s="98"/>
      <c r="F33" s="98"/>
      <c r="G33" s="99"/>
    </row>
    <row r="34" spans="1:7" s="44" customFormat="1" x14ac:dyDescent="0.25">
      <c r="A34" s="47"/>
      <c r="B34" s="97"/>
      <c r="C34" s="98"/>
      <c r="D34" s="98"/>
      <c r="E34" s="98"/>
      <c r="F34" s="98"/>
      <c r="G34" s="99"/>
    </row>
    <row r="35" spans="1:7" s="44" customFormat="1" x14ac:dyDescent="0.25">
      <c r="A35" s="47"/>
      <c r="B35" s="97"/>
      <c r="C35" s="98"/>
      <c r="D35" s="98"/>
      <c r="E35" s="98"/>
      <c r="F35" s="98"/>
      <c r="G35" s="99"/>
    </row>
    <row r="36" spans="1:7" s="44" customFormat="1" x14ac:dyDescent="0.25">
      <c r="A36" s="47"/>
      <c r="B36" s="97"/>
      <c r="C36" s="98"/>
      <c r="D36" s="98"/>
      <c r="E36" s="98"/>
      <c r="F36" s="98"/>
      <c r="G36" s="99"/>
    </row>
    <row r="37" spans="1:7" s="44" customFormat="1" ht="2.25" customHeight="1" x14ac:dyDescent="0.25">
      <c r="A37" s="47"/>
      <c r="B37" s="97"/>
      <c r="C37" s="98"/>
      <c r="D37" s="98"/>
      <c r="E37" s="98"/>
      <c r="F37" s="98"/>
      <c r="G37" s="99"/>
    </row>
    <row r="38" spans="1:7" s="44" customFormat="1" ht="16.5" thickBot="1" x14ac:dyDescent="0.3">
      <c r="A38" s="47"/>
      <c r="B38" s="100"/>
      <c r="C38" s="101"/>
      <c r="D38" s="101"/>
      <c r="E38" s="101"/>
      <c r="F38" s="101"/>
      <c r="G38" s="102"/>
    </row>
    <row r="39" spans="1:7" s="44" customFormat="1" x14ac:dyDescent="0.25">
      <c r="A39" s="47"/>
      <c r="G39" s="48"/>
    </row>
    <row r="40" spans="1:7" s="44" customFormat="1" x14ac:dyDescent="0.25">
      <c r="A40" s="47"/>
      <c r="G40" s="48"/>
    </row>
    <row r="41" spans="1:7" s="44" customFormat="1" x14ac:dyDescent="0.25">
      <c r="A41" s="47"/>
      <c r="G41" s="48"/>
    </row>
    <row r="42" spans="1:7" s="44" customFormat="1" x14ac:dyDescent="0.25">
      <c r="A42" s="57"/>
      <c r="B42" s="39"/>
      <c r="G42" s="48"/>
    </row>
    <row r="43" spans="1:7" s="44" customFormat="1" x14ac:dyDescent="0.25">
      <c r="A43" s="57"/>
      <c r="B43" s="39"/>
      <c r="G43" s="48"/>
    </row>
    <row r="44" spans="1:7" x14ac:dyDescent="0.25">
      <c r="A44" s="57"/>
      <c r="D44" s="39"/>
      <c r="F44" s="39"/>
      <c r="G44" s="48"/>
    </row>
    <row r="45" spans="1:7" x14ac:dyDescent="0.25">
      <c r="A45" s="57"/>
      <c r="D45" s="39"/>
      <c r="F45" s="39"/>
      <c r="G45" s="48"/>
    </row>
    <row r="46" spans="1:7" x14ac:dyDescent="0.25">
      <c r="A46" s="57"/>
      <c r="D46" s="39"/>
      <c r="F46" s="39"/>
      <c r="G46" s="48"/>
    </row>
    <row r="47" spans="1:7" x14ac:dyDescent="0.25">
      <c r="A47" s="57"/>
      <c r="D47" s="39"/>
      <c r="F47" s="39"/>
      <c r="G47" s="48"/>
    </row>
    <row r="48" spans="1:7" x14ac:dyDescent="0.25">
      <c r="A48" s="64"/>
      <c r="B48" s="44"/>
      <c r="D48" s="39"/>
      <c r="F48" s="39"/>
      <c r="G48" s="48"/>
    </row>
    <row r="49" spans="1:7" x14ac:dyDescent="0.25">
      <c r="D49" s="39"/>
      <c r="F49" s="39"/>
      <c r="G49" s="48"/>
    </row>
    <row r="50" spans="1:7" s="44" customFormat="1" x14ac:dyDescent="0.25">
      <c r="A50" s="57"/>
      <c r="B50" s="39"/>
      <c r="G50" s="48"/>
    </row>
    <row r="51" spans="1:7" x14ac:dyDescent="0.25">
      <c r="A51" s="57"/>
      <c r="D51" s="39"/>
      <c r="F51" s="39"/>
      <c r="G51" s="48"/>
    </row>
    <row r="52" spans="1:7" x14ac:dyDescent="0.25">
      <c r="A52" s="57"/>
      <c r="D52" s="39"/>
      <c r="F52" s="39"/>
      <c r="G52" s="48"/>
    </row>
    <row r="53" spans="1:7" x14ac:dyDescent="0.25">
      <c r="A53" s="57"/>
      <c r="D53" s="39"/>
      <c r="F53" s="39"/>
      <c r="G53" s="48"/>
    </row>
    <row r="54" spans="1:7" x14ac:dyDescent="0.25">
      <c r="A54" s="57"/>
      <c r="D54" s="39"/>
      <c r="F54" s="39"/>
      <c r="G54" s="48"/>
    </row>
    <row r="55" spans="1:7" x14ac:dyDescent="0.25">
      <c r="A55" s="57"/>
      <c r="D55" s="39"/>
      <c r="F55" s="39"/>
      <c r="G55" s="48"/>
    </row>
    <row r="56" spans="1:7" x14ac:dyDescent="0.25">
      <c r="A56" s="57"/>
      <c r="D56" s="39"/>
      <c r="F56" s="39"/>
      <c r="G56" s="48"/>
    </row>
    <row r="57" spans="1:7" x14ac:dyDescent="0.25">
      <c r="A57" s="57"/>
      <c r="D57" s="39"/>
      <c r="F57" s="39"/>
      <c r="G57" s="48"/>
    </row>
    <row r="58" spans="1:7" x14ac:dyDescent="0.25">
      <c r="A58" s="57"/>
      <c r="D58" s="39"/>
      <c r="F58" s="39"/>
      <c r="G58" s="48"/>
    </row>
    <row r="59" spans="1:7" x14ac:dyDescent="0.25">
      <c r="A59" s="57"/>
      <c r="D59" s="39"/>
      <c r="F59" s="39"/>
      <c r="G59" s="48"/>
    </row>
    <row r="60" spans="1:7" x14ac:dyDescent="0.25">
      <c r="A60" s="57"/>
      <c r="D60" s="39"/>
      <c r="F60" s="39"/>
      <c r="G60" s="48"/>
    </row>
    <row r="61" spans="1:7" x14ac:dyDescent="0.25">
      <c r="A61" s="57"/>
      <c r="D61" s="39"/>
      <c r="F61" s="39"/>
      <c r="G61" s="48"/>
    </row>
    <row r="62" spans="1:7" x14ac:dyDescent="0.25">
      <c r="A62" s="57"/>
      <c r="D62" s="39"/>
      <c r="F62" s="39"/>
      <c r="G62" s="48"/>
    </row>
    <row r="63" spans="1:7" x14ac:dyDescent="0.25">
      <c r="A63" s="57"/>
      <c r="D63" s="39"/>
      <c r="F63" s="39"/>
      <c r="G63" s="48"/>
    </row>
    <row r="64" spans="1:7" x14ac:dyDescent="0.25">
      <c r="A64" s="57"/>
      <c r="D64" s="39"/>
      <c r="F64" s="39"/>
      <c r="G64" s="48"/>
    </row>
    <row r="65" spans="1:7" x14ac:dyDescent="0.25">
      <c r="A65" s="57"/>
      <c r="D65" s="39"/>
      <c r="F65" s="39"/>
      <c r="G65" s="48"/>
    </row>
    <row r="66" spans="1:7" x14ac:dyDescent="0.25">
      <c r="A66" s="57"/>
      <c r="D66" s="39"/>
      <c r="F66" s="39"/>
      <c r="G66" s="48"/>
    </row>
    <row r="67" spans="1:7" x14ac:dyDescent="0.25">
      <c r="A67" s="57"/>
      <c r="D67" s="39"/>
      <c r="F67" s="39"/>
      <c r="G67" s="48"/>
    </row>
    <row r="68" spans="1:7" x14ac:dyDescent="0.25">
      <c r="A68" s="57"/>
      <c r="D68" s="39"/>
      <c r="F68" s="39"/>
      <c r="G68" s="48"/>
    </row>
    <row r="69" spans="1:7" x14ac:dyDescent="0.25">
      <c r="A69" s="57"/>
      <c r="D69" s="39"/>
      <c r="F69" s="39"/>
      <c r="G69" s="48"/>
    </row>
    <row r="70" spans="1:7" x14ac:dyDescent="0.25">
      <c r="A70" s="57"/>
      <c r="D70" s="39"/>
      <c r="F70" s="39"/>
      <c r="G70" s="48"/>
    </row>
    <row r="71" spans="1:7" x14ac:dyDescent="0.25">
      <c r="A71" s="57"/>
      <c r="D71" s="39"/>
      <c r="F71" s="39"/>
      <c r="G71" s="48"/>
    </row>
    <row r="72" spans="1:7" x14ac:dyDescent="0.25">
      <c r="A72" s="57"/>
      <c r="D72" s="39"/>
      <c r="F72" s="39"/>
      <c r="G72" s="48"/>
    </row>
    <row r="73" spans="1:7" x14ac:dyDescent="0.25">
      <c r="A73" s="57"/>
      <c r="D73" s="39"/>
      <c r="F73" s="39"/>
      <c r="G73" s="48"/>
    </row>
    <row r="74" spans="1:7" x14ac:dyDescent="0.25">
      <c r="A74" s="57"/>
      <c r="D74" s="39"/>
      <c r="F74" s="39"/>
      <c r="G74" s="39"/>
    </row>
    <row r="75" spans="1:7" x14ac:dyDescent="0.25">
      <c r="A75" s="57"/>
      <c r="D75" s="39"/>
      <c r="F75" s="39"/>
      <c r="G75" s="39"/>
    </row>
    <row r="76" spans="1:7" x14ac:dyDescent="0.25">
      <c r="A76" s="57"/>
      <c r="D76" s="39"/>
      <c r="F76" s="39"/>
      <c r="G76" s="39"/>
    </row>
    <row r="77" spans="1:7" x14ac:dyDescent="0.25">
      <c r="A77" s="57"/>
      <c r="D77" s="39"/>
      <c r="F77" s="39"/>
      <c r="G77" s="39"/>
    </row>
    <row r="78" spans="1:7" x14ac:dyDescent="0.25">
      <c r="A78" s="57"/>
      <c r="D78" s="39"/>
      <c r="F78" s="39"/>
      <c r="G78" s="39"/>
    </row>
    <row r="79" spans="1:7" x14ac:dyDescent="0.25">
      <c r="A79" s="57"/>
      <c r="D79" s="39"/>
      <c r="F79" s="39"/>
      <c r="G79" s="39"/>
    </row>
    <row r="80" spans="1:7" x14ac:dyDescent="0.25">
      <c r="A80" s="57"/>
      <c r="D80" s="39"/>
      <c r="F80" s="39"/>
      <c r="G80" s="39"/>
    </row>
    <row r="81" spans="1:1" s="39" customFormat="1" x14ac:dyDescent="0.25">
      <c r="A81" s="57"/>
    </row>
    <row r="82" spans="1:1" s="39" customFormat="1" x14ac:dyDescent="0.25">
      <c r="A82" s="57"/>
    </row>
    <row r="83" spans="1:1" s="39" customFormat="1" x14ac:dyDescent="0.25">
      <c r="A83" s="57"/>
    </row>
    <row r="84" spans="1:1" s="39" customFormat="1" x14ac:dyDescent="0.25">
      <c r="A84" s="57"/>
    </row>
    <row r="85" spans="1:1" s="39" customFormat="1" x14ac:dyDescent="0.25">
      <c r="A85" s="57"/>
    </row>
    <row r="86" spans="1:1" s="39" customFormat="1" x14ac:dyDescent="0.25">
      <c r="A86" s="57"/>
    </row>
    <row r="87" spans="1:1" s="39" customFormat="1" x14ac:dyDescent="0.25">
      <c r="A87" s="57"/>
    </row>
    <row r="88" spans="1:1" s="39" customFormat="1" x14ac:dyDescent="0.25">
      <c r="A88" s="57"/>
    </row>
    <row r="89" spans="1:1" s="39" customFormat="1" x14ac:dyDescent="0.25">
      <c r="A89" s="57"/>
    </row>
    <row r="90" spans="1:1" s="39" customFormat="1" x14ac:dyDescent="0.25">
      <c r="A90" s="57"/>
    </row>
    <row r="91" spans="1:1" s="39" customFormat="1" x14ac:dyDescent="0.25">
      <c r="A91" s="57"/>
    </row>
    <row r="92" spans="1:1" s="39" customFormat="1" x14ac:dyDescent="0.25">
      <c r="A92" s="57"/>
    </row>
    <row r="93" spans="1:1" s="39" customFormat="1" x14ac:dyDescent="0.25">
      <c r="A93" s="57"/>
    </row>
    <row r="94" spans="1:1" s="39" customFormat="1" x14ac:dyDescent="0.25">
      <c r="A94" s="57"/>
    </row>
    <row r="95" spans="1:1" s="39" customFormat="1" x14ac:dyDescent="0.25">
      <c r="A95" s="57"/>
    </row>
    <row r="96" spans="1:1" s="39" customFormat="1" x14ac:dyDescent="0.25">
      <c r="A96" s="57"/>
    </row>
    <row r="97" spans="1:1" s="39" customFormat="1" x14ac:dyDescent="0.25">
      <c r="A97" s="57"/>
    </row>
    <row r="98" spans="1:1" s="39" customFormat="1" x14ac:dyDescent="0.25">
      <c r="A98" s="57"/>
    </row>
    <row r="99" spans="1:1" s="39" customFormat="1" x14ac:dyDescent="0.25">
      <c r="A99" s="57"/>
    </row>
    <row r="100" spans="1:1" s="39" customFormat="1" x14ac:dyDescent="0.25">
      <c r="A100" s="57"/>
    </row>
    <row r="101" spans="1:1" s="39" customFormat="1" x14ac:dyDescent="0.25">
      <c r="A101" s="57"/>
    </row>
    <row r="102" spans="1:1" s="39" customFormat="1" x14ac:dyDescent="0.25">
      <c r="A102" s="57"/>
    </row>
    <row r="103" spans="1:1" s="39" customFormat="1" x14ac:dyDescent="0.25">
      <c r="A103" s="57"/>
    </row>
    <row r="104" spans="1:1" s="39" customFormat="1" x14ac:dyDescent="0.25">
      <c r="A104" s="57"/>
    </row>
    <row r="105" spans="1:1" s="39" customFormat="1" x14ac:dyDescent="0.25">
      <c r="A105" s="57"/>
    </row>
    <row r="106" spans="1:1" s="39" customFormat="1" x14ac:dyDescent="0.25">
      <c r="A106" s="57"/>
    </row>
    <row r="107" spans="1:1" s="39" customFormat="1" x14ac:dyDescent="0.25">
      <c r="A107" s="57"/>
    </row>
    <row r="108" spans="1:1" s="39" customFormat="1" x14ac:dyDescent="0.25">
      <c r="A108" s="57"/>
    </row>
    <row r="109" spans="1:1" s="39" customFormat="1" x14ac:dyDescent="0.25">
      <c r="A109" s="57"/>
    </row>
    <row r="110" spans="1:1" s="39" customFormat="1" x14ac:dyDescent="0.25">
      <c r="A110" s="57"/>
    </row>
    <row r="111" spans="1:1" s="39" customFormat="1" x14ac:dyDescent="0.25">
      <c r="A111" s="57"/>
    </row>
    <row r="112" spans="1:1" s="39" customFormat="1" x14ac:dyDescent="0.25">
      <c r="A112" s="57"/>
    </row>
    <row r="113" spans="1:1" s="39" customFormat="1" x14ac:dyDescent="0.25">
      <c r="A113" s="57"/>
    </row>
    <row r="114" spans="1:1" s="39" customFormat="1" x14ac:dyDescent="0.25">
      <c r="A114" s="57"/>
    </row>
    <row r="115" spans="1:1" s="39" customFormat="1" x14ac:dyDescent="0.25">
      <c r="A115" s="57"/>
    </row>
    <row r="116" spans="1:1" s="39" customFormat="1" x14ac:dyDescent="0.25">
      <c r="A116" s="57"/>
    </row>
    <row r="117" spans="1:1" s="39" customFormat="1" x14ac:dyDescent="0.25">
      <c r="A117" s="57"/>
    </row>
    <row r="118" spans="1:1" s="39" customFormat="1" x14ac:dyDescent="0.25">
      <c r="A118" s="57"/>
    </row>
    <row r="119" spans="1:1" s="39" customFormat="1" x14ac:dyDescent="0.25">
      <c r="A119" s="57"/>
    </row>
    <row r="120" spans="1:1" s="39" customFormat="1" x14ac:dyDescent="0.25">
      <c r="A120" s="57"/>
    </row>
    <row r="121" spans="1:1" s="39" customFormat="1" x14ac:dyDescent="0.25">
      <c r="A121" s="57"/>
    </row>
    <row r="122" spans="1:1" s="39" customFormat="1" x14ac:dyDescent="0.25">
      <c r="A122" s="57"/>
    </row>
    <row r="123" spans="1:1" s="39" customFormat="1" x14ac:dyDescent="0.25">
      <c r="A123" s="57"/>
    </row>
    <row r="124" spans="1:1" s="39" customFormat="1" x14ac:dyDescent="0.25">
      <c r="A124" s="57"/>
    </row>
    <row r="125" spans="1:1" s="39" customFormat="1" x14ac:dyDescent="0.25">
      <c r="A125" s="57"/>
    </row>
    <row r="126" spans="1:1" s="39" customFormat="1" x14ac:dyDescent="0.25">
      <c r="A126" s="57"/>
    </row>
    <row r="127" spans="1:1" s="39" customFormat="1" x14ac:dyDescent="0.25">
      <c r="A127" s="57"/>
    </row>
    <row r="128" spans="1:1" s="39" customFormat="1" x14ac:dyDescent="0.25">
      <c r="A128" s="57"/>
    </row>
    <row r="129" spans="1:1" s="39" customFormat="1" x14ac:dyDescent="0.25">
      <c r="A129" s="57"/>
    </row>
    <row r="130" spans="1:1" s="39" customFormat="1" x14ac:dyDescent="0.25">
      <c r="A130" s="57"/>
    </row>
    <row r="131" spans="1:1" s="39" customFormat="1" x14ac:dyDescent="0.25">
      <c r="A131" s="57"/>
    </row>
    <row r="132" spans="1:1" s="39" customFormat="1" x14ac:dyDescent="0.25">
      <c r="A132" s="57"/>
    </row>
    <row r="133" spans="1:1" s="39" customFormat="1" x14ac:dyDescent="0.25">
      <c r="A133" s="57"/>
    </row>
    <row r="134" spans="1:1" s="39" customFormat="1" x14ac:dyDescent="0.25">
      <c r="A134" s="57"/>
    </row>
    <row r="135" spans="1:1" s="39" customFormat="1" x14ac:dyDescent="0.25">
      <c r="A135" s="57"/>
    </row>
    <row r="136" spans="1:1" s="39" customFormat="1" x14ac:dyDescent="0.25">
      <c r="A136" s="57"/>
    </row>
    <row r="137" spans="1:1" s="39" customFormat="1" x14ac:dyDescent="0.25">
      <c r="A137" s="57"/>
    </row>
    <row r="138" spans="1:1" s="39" customFormat="1" x14ac:dyDescent="0.25">
      <c r="A138" s="57"/>
    </row>
    <row r="139" spans="1:1" s="39" customFormat="1" x14ac:dyDescent="0.25">
      <c r="A139" s="57"/>
    </row>
    <row r="140" spans="1:1" s="39" customFormat="1" x14ac:dyDescent="0.25">
      <c r="A140" s="57"/>
    </row>
    <row r="141" spans="1:1" s="39" customFormat="1" x14ac:dyDescent="0.25">
      <c r="A141" s="57"/>
    </row>
    <row r="142" spans="1:1" s="39" customFormat="1" x14ac:dyDescent="0.25">
      <c r="A142" s="57"/>
    </row>
    <row r="143" spans="1:1" s="39" customFormat="1" x14ac:dyDescent="0.25">
      <c r="A143" s="57"/>
    </row>
    <row r="144" spans="1:1" s="39" customFormat="1" x14ac:dyDescent="0.25">
      <c r="A144" s="57"/>
    </row>
    <row r="145" spans="1:1" s="39" customFormat="1" x14ac:dyDescent="0.25">
      <c r="A145" s="57"/>
    </row>
    <row r="146" spans="1:1" s="39" customFormat="1" x14ac:dyDescent="0.25">
      <c r="A146" s="57"/>
    </row>
    <row r="147" spans="1:1" s="39" customFormat="1" x14ac:dyDescent="0.25">
      <c r="A147" s="57"/>
    </row>
    <row r="148" spans="1:1" s="39" customFormat="1" x14ac:dyDescent="0.25">
      <c r="A148" s="57"/>
    </row>
    <row r="149" spans="1:1" s="39" customFormat="1" x14ac:dyDescent="0.25">
      <c r="A149" s="57"/>
    </row>
    <row r="150" spans="1:1" s="39" customFormat="1" x14ac:dyDescent="0.25">
      <c r="A150" s="57"/>
    </row>
  </sheetData>
  <mergeCells count="4">
    <mergeCell ref="B2:G2"/>
    <mergeCell ref="B4:G4"/>
    <mergeCell ref="B5:G5"/>
    <mergeCell ref="B30:G38"/>
  </mergeCells>
  <pageMargins left="0.7" right="0.7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3" sqref="A3"/>
    </sheetView>
  </sheetViews>
  <sheetFormatPr defaultRowHeight="15.75" x14ac:dyDescent="0.25"/>
  <cols>
    <col min="1" max="1" width="18.140625" style="6" bestFit="1" customWidth="1"/>
    <col min="2" max="2" width="33.42578125" style="6" bestFit="1" customWidth="1"/>
    <col min="3" max="3" width="18.28515625" style="6" bestFit="1" customWidth="1"/>
    <col min="4" max="4" width="2.7109375" style="6" customWidth="1"/>
    <col min="5" max="5" width="18" style="6" bestFit="1" customWidth="1"/>
    <col min="6" max="16384" width="9.140625" style="6"/>
  </cols>
  <sheetData>
    <row r="1" spans="1:6" x14ac:dyDescent="0.25">
      <c r="A1" s="75" t="s">
        <v>182</v>
      </c>
    </row>
    <row r="2" spans="1:6" x14ac:dyDescent="0.25">
      <c r="A2" s="91" t="str">
        <f>'1. P&amp;C Info'!B3</f>
        <v>Canberra School P and C Association</v>
      </c>
      <c r="B2" s="91"/>
      <c r="C2" s="91"/>
      <c r="D2" s="91"/>
      <c r="E2" s="91"/>
    </row>
    <row r="3" spans="1:6" x14ac:dyDescent="0.25">
      <c r="A3" s="70"/>
      <c r="B3" s="71"/>
      <c r="C3" s="71"/>
      <c r="D3" s="71"/>
      <c r="E3" s="71"/>
    </row>
    <row r="4" spans="1:6" x14ac:dyDescent="0.25">
      <c r="A4" s="71"/>
      <c r="B4" s="71"/>
      <c r="C4" s="71"/>
      <c r="D4" s="71"/>
      <c r="E4" s="71"/>
    </row>
    <row r="5" spans="1:6" x14ac:dyDescent="0.25">
      <c r="A5" s="91" t="s">
        <v>160</v>
      </c>
      <c r="B5" s="91"/>
      <c r="C5" s="91"/>
      <c r="D5" s="91"/>
      <c r="E5" s="91"/>
    </row>
    <row r="6" spans="1:6" x14ac:dyDescent="0.25">
      <c r="A6" s="103" t="s">
        <v>161</v>
      </c>
      <c r="B6" s="103"/>
      <c r="C6" s="103"/>
      <c r="D6" s="103"/>
      <c r="E6" s="103"/>
    </row>
    <row r="7" spans="1:6" x14ac:dyDescent="0.25">
      <c r="A7" s="71"/>
      <c r="B7" s="71"/>
      <c r="C7" s="71"/>
      <c r="D7" s="71"/>
      <c r="E7" s="71"/>
    </row>
    <row r="8" spans="1:6" x14ac:dyDescent="0.25">
      <c r="A8" s="72" t="s">
        <v>29</v>
      </c>
      <c r="B8" s="71"/>
      <c r="C8" s="73">
        <v>2017</v>
      </c>
      <c r="D8" s="73"/>
      <c r="E8" s="73">
        <v>2016</v>
      </c>
    </row>
    <row r="9" spans="1:6" x14ac:dyDescent="0.25">
      <c r="A9" s="71"/>
      <c r="B9" s="71" t="str">
        <f>'2. Cash book - receipts'!D7</f>
        <v>Bank Interest</v>
      </c>
      <c r="C9" s="80">
        <f>'2. Cash book - receipts'!D95</f>
        <v>239</v>
      </c>
      <c r="D9" s="74"/>
      <c r="E9" s="74">
        <v>25.5</v>
      </c>
      <c r="F9" s="75" t="s">
        <v>162</v>
      </c>
    </row>
    <row r="10" spans="1:6" x14ac:dyDescent="0.25">
      <c r="A10" s="71"/>
      <c r="B10" s="71" t="str">
        <f>'2. Cash book - receipts'!E7</f>
        <v>Fundraising - Fair</v>
      </c>
      <c r="C10" s="80">
        <f>'2. Cash book - receipts'!E95</f>
        <v>4488</v>
      </c>
      <c r="D10" s="74"/>
      <c r="E10" s="74">
        <v>6600</v>
      </c>
      <c r="F10" s="75" t="s">
        <v>163</v>
      </c>
    </row>
    <row r="11" spans="1:6" x14ac:dyDescent="0.25">
      <c r="A11" s="71"/>
      <c r="B11" s="71" t="str">
        <f>'2. Cash book - receipts'!F7</f>
        <v>Fundraising Other</v>
      </c>
      <c r="C11" s="80">
        <f>'2. Cash book - receipts'!F95</f>
        <v>7390</v>
      </c>
      <c r="D11" s="74"/>
      <c r="E11" s="74">
        <v>6278</v>
      </c>
    </row>
    <row r="12" spans="1:6" x14ac:dyDescent="0.25">
      <c r="A12" s="71"/>
      <c r="B12" s="71" t="str">
        <f>'2. Cash book - receipts'!G7</f>
        <v>Donations</v>
      </c>
      <c r="C12" s="80">
        <f>'2. Cash book - receipts'!G95</f>
        <v>158</v>
      </c>
      <c r="D12" s="74"/>
      <c r="E12" s="74">
        <v>72</v>
      </c>
    </row>
    <row r="13" spans="1:6" x14ac:dyDescent="0.25">
      <c r="A13" s="71"/>
      <c r="B13" s="71"/>
      <c r="C13" s="74"/>
      <c r="D13" s="74"/>
      <c r="E13" s="71"/>
    </row>
    <row r="14" spans="1:6" x14ac:dyDescent="0.25">
      <c r="A14" s="71"/>
      <c r="B14" s="72" t="s">
        <v>28</v>
      </c>
      <c r="C14" s="76">
        <f>SUM(C9:C13)</f>
        <v>12275</v>
      </c>
      <c r="D14" s="76"/>
      <c r="E14" s="76">
        <f>SUM(E9:E13)</f>
        <v>12975.5</v>
      </c>
    </row>
    <row r="15" spans="1:6" x14ac:dyDescent="0.25">
      <c r="A15" s="71"/>
      <c r="B15" s="71"/>
      <c r="C15" s="71"/>
      <c r="D15" s="71"/>
      <c r="E15" s="71"/>
    </row>
    <row r="16" spans="1:6" x14ac:dyDescent="0.25">
      <c r="A16" s="72" t="s">
        <v>27</v>
      </c>
      <c r="B16" s="71"/>
      <c r="C16" s="71"/>
      <c r="D16" s="71"/>
      <c r="E16" s="71"/>
    </row>
    <row r="17" spans="1:6" x14ac:dyDescent="0.25">
      <c r="A17" s="71"/>
      <c r="B17" s="71" t="str">
        <f>'3. Cash book - payments'!D7</f>
        <v>Affilliation Fees</v>
      </c>
      <c r="C17" s="80">
        <f>'3. Cash book - payments'!D95</f>
        <v>385</v>
      </c>
      <c r="D17" s="74"/>
      <c r="E17" s="74">
        <v>405</v>
      </c>
      <c r="F17" s="75" t="s">
        <v>164</v>
      </c>
    </row>
    <row r="18" spans="1:6" x14ac:dyDescent="0.25">
      <c r="A18" s="71"/>
      <c r="B18" s="71" t="str">
        <f>'3. Cash book - payments'!E7</f>
        <v>Bank Charges</v>
      </c>
      <c r="C18" s="74">
        <v>2550</v>
      </c>
      <c r="D18" s="74"/>
      <c r="E18" s="74">
        <f>12*12</f>
        <v>144</v>
      </c>
      <c r="F18" s="75" t="s">
        <v>163</v>
      </c>
    </row>
    <row r="19" spans="1:6" x14ac:dyDescent="0.25">
      <c r="A19" s="71"/>
      <c r="B19" s="71" t="str">
        <f>'3. Cash book - payments'!F7</f>
        <v>Fair Expenses</v>
      </c>
      <c r="C19" s="74">
        <v>516</v>
      </c>
      <c r="D19" s="74"/>
      <c r="E19" s="74">
        <v>700</v>
      </c>
    </row>
    <row r="20" spans="1:6" x14ac:dyDescent="0.25">
      <c r="A20" s="71"/>
      <c r="B20" s="71" t="str">
        <f>'3. Cash book - payments'!G7</f>
        <v>Other Fundraising Expenses</v>
      </c>
      <c r="C20" s="74">
        <v>72</v>
      </c>
      <c r="D20" s="74"/>
      <c r="E20" s="74">
        <v>150</v>
      </c>
    </row>
    <row r="21" spans="1:6" x14ac:dyDescent="0.25">
      <c r="A21" s="71"/>
      <c r="B21" s="71" t="str">
        <f>'3. Cash book - payments'!H7</f>
        <v>Donation to school</v>
      </c>
      <c r="C21" s="80">
        <f>'3. Cash book - payments'!H95</f>
        <v>8462</v>
      </c>
      <c r="D21" s="74"/>
      <c r="E21" s="74">
        <v>7000</v>
      </c>
    </row>
    <row r="22" spans="1:6" x14ac:dyDescent="0.25">
      <c r="A22" s="71"/>
      <c r="B22" s="71" t="str">
        <f>'3. Cash book - payments'!I7</f>
        <v>Insurance Premiums</v>
      </c>
      <c r="C22" s="80">
        <f>'3. Cash book - payments'!I95</f>
        <v>660</v>
      </c>
      <c r="D22" s="74"/>
      <c r="E22" s="74">
        <v>550</v>
      </c>
    </row>
    <row r="23" spans="1:6" x14ac:dyDescent="0.25">
      <c r="A23" s="71"/>
      <c r="B23" s="71"/>
      <c r="C23" s="74"/>
      <c r="D23" s="74"/>
      <c r="E23" s="71"/>
    </row>
    <row r="24" spans="1:6" x14ac:dyDescent="0.25">
      <c r="A24" s="71"/>
      <c r="B24" s="71" t="s">
        <v>147</v>
      </c>
      <c r="C24" s="76">
        <f>SUM(C17:C23)</f>
        <v>12645</v>
      </c>
      <c r="D24" s="76"/>
      <c r="E24" s="76">
        <f>SUM(E17:E23)</f>
        <v>8949</v>
      </c>
    </row>
    <row r="25" spans="1:6" x14ac:dyDescent="0.25">
      <c r="A25" s="71"/>
      <c r="B25" s="71"/>
      <c r="C25" s="71"/>
      <c r="D25" s="71"/>
      <c r="E25" s="71"/>
    </row>
    <row r="26" spans="1:6" x14ac:dyDescent="0.25">
      <c r="A26" s="71"/>
      <c r="B26" s="71" t="s">
        <v>26</v>
      </c>
      <c r="C26" s="74">
        <f>C14-C24</f>
        <v>-370</v>
      </c>
      <c r="D26" s="74"/>
      <c r="E26" s="74">
        <f>E14-E24</f>
        <v>4026.5</v>
      </c>
    </row>
    <row r="27" spans="1:6" x14ac:dyDescent="0.25">
      <c r="A27" s="71"/>
      <c r="B27" s="71" t="s">
        <v>25</v>
      </c>
      <c r="C27" s="71"/>
      <c r="D27" s="71"/>
      <c r="E27" s="71"/>
    </row>
    <row r="28" spans="1:6" x14ac:dyDescent="0.25">
      <c r="A28" s="71"/>
      <c r="B28" s="71"/>
      <c r="C28" s="71"/>
      <c r="D28" s="71"/>
      <c r="E28" s="71"/>
    </row>
  </sheetData>
  <mergeCells count="3">
    <mergeCell ref="A2:E2"/>
    <mergeCell ref="A5:E5"/>
    <mergeCell ref="A6:E6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G19" sqref="G19"/>
    </sheetView>
  </sheetViews>
  <sheetFormatPr defaultRowHeight="15.75" x14ac:dyDescent="0.25"/>
  <cols>
    <col min="1" max="1" width="26.85546875" style="6" bestFit="1" customWidth="1"/>
    <col min="2" max="2" width="38.28515625" style="6" bestFit="1" customWidth="1"/>
    <col min="3" max="3" width="15.7109375" style="6" bestFit="1" customWidth="1"/>
    <col min="4" max="5" width="17" style="6" bestFit="1" customWidth="1"/>
    <col min="6" max="16384" width="9.140625" style="6"/>
  </cols>
  <sheetData>
    <row r="1" spans="1:6" x14ac:dyDescent="0.25">
      <c r="A1" s="75" t="s">
        <v>182</v>
      </c>
    </row>
    <row r="2" spans="1:6" x14ac:dyDescent="0.25">
      <c r="A2" s="91" t="str">
        <f>'1. P&amp;C Info'!B3</f>
        <v>Canberra School P and C Association</v>
      </c>
      <c r="B2" s="91"/>
      <c r="C2" s="91"/>
      <c r="D2" s="91"/>
      <c r="E2" s="91"/>
    </row>
    <row r="3" spans="1:6" x14ac:dyDescent="0.25">
      <c r="A3" s="75"/>
    </row>
    <row r="4" spans="1:6" x14ac:dyDescent="0.25">
      <c r="A4" s="91" t="s">
        <v>191</v>
      </c>
      <c r="B4" s="91"/>
      <c r="C4" s="91"/>
      <c r="D4" s="91"/>
      <c r="E4" s="91"/>
    </row>
    <row r="5" spans="1:6" x14ac:dyDescent="0.25">
      <c r="A5" s="91" t="s">
        <v>190</v>
      </c>
      <c r="B5" s="91"/>
      <c r="C5" s="91"/>
      <c r="D5" s="91"/>
      <c r="E5" s="91"/>
    </row>
    <row r="6" spans="1:6" x14ac:dyDescent="0.25">
      <c r="A6" s="71"/>
      <c r="B6" s="71"/>
      <c r="C6" s="71"/>
      <c r="D6" s="71"/>
      <c r="E6" s="71"/>
    </row>
    <row r="7" spans="1:6" x14ac:dyDescent="0.25">
      <c r="A7" s="72" t="s">
        <v>30</v>
      </c>
      <c r="B7" s="71"/>
      <c r="C7" s="71"/>
      <c r="D7" s="82">
        <v>2017</v>
      </c>
      <c r="E7" s="82">
        <v>2016</v>
      </c>
    </row>
    <row r="8" spans="1:6" x14ac:dyDescent="0.25">
      <c r="A8" s="71"/>
      <c r="B8" s="71" t="s">
        <v>197</v>
      </c>
      <c r="C8" s="71"/>
      <c r="D8" s="74">
        <f>E28</f>
        <v>3057</v>
      </c>
      <c r="E8" s="74">
        <v>2597</v>
      </c>
      <c r="F8" s="75" t="s">
        <v>195</v>
      </c>
    </row>
    <row r="9" spans="1:6" x14ac:dyDescent="0.25">
      <c r="A9" s="71"/>
      <c r="B9" s="71" t="s">
        <v>31</v>
      </c>
      <c r="C9" s="71"/>
      <c r="D9" s="74">
        <f>'6. Income and Expenditure'!C26</f>
        <v>-370</v>
      </c>
      <c r="E9" s="74">
        <v>460</v>
      </c>
      <c r="F9" s="104" t="s">
        <v>198</v>
      </c>
    </row>
    <row r="10" spans="1:6" x14ac:dyDescent="0.25">
      <c r="A10" s="71"/>
      <c r="B10" s="84" t="s">
        <v>194</v>
      </c>
      <c r="C10" s="84"/>
      <c r="D10" s="76">
        <f>D8+D9</f>
        <v>2687</v>
      </c>
      <c r="E10" s="76">
        <f>E8+E9</f>
        <v>3057</v>
      </c>
      <c r="F10" s="75" t="s">
        <v>199</v>
      </c>
    </row>
    <row r="11" spans="1:6" x14ac:dyDescent="0.25">
      <c r="A11" s="71"/>
      <c r="B11" s="71"/>
      <c r="C11" s="71"/>
      <c r="D11" s="71"/>
      <c r="E11" s="71"/>
      <c r="F11" s="4"/>
    </row>
    <row r="12" spans="1:6" x14ac:dyDescent="0.25">
      <c r="A12" s="71"/>
      <c r="B12" s="71" t="s">
        <v>196</v>
      </c>
      <c r="C12" s="71"/>
      <c r="D12" s="71"/>
      <c r="E12" s="71"/>
      <c r="F12" s="4"/>
    </row>
    <row r="13" spans="1:6" x14ac:dyDescent="0.25">
      <c r="A13" s="71"/>
      <c r="B13" s="71"/>
      <c r="C13" s="71"/>
      <c r="D13" s="71"/>
      <c r="E13" s="71"/>
      <c r="F13" s="4"/>
    </row>
    <row r="14" spans="1:6" x14ac:dyDescent="0.25">
      <c r="A14" s="72" t="s">
        <v>32</v>
      </c>
      <c r="B14" s="71"/>
      <c r="C14" s="71"/>
      <c r="D14" s="71"/>
      <c r="E14" s="71"/>
      <c r="F14" s="4"/>
    </row>
    <row r="15" spans="1:6" x14ac:dyDescent="0.25">
      <c r="A15" s="85" t="s">
        <v>192</v>
      </c>
      <c r="B15" s="71"/>
      <c r="C15" s="71"/>
      <c r="D15" s="74"/>
      <c r="E15" s="74"/>
      <c r="F15" s="4"/>
    </row>
    <row r="16" spans="1:6" x14ac:dyDescent="0.25">
      <c r="A16" s="71"/>
      <c r="B16" s="71"/>
      <c r="C16" s="71"/>
      <c r="D16" s="74"/>
      <c r="E16" s="74"/>
      <c r="F16" s="4"/>
    </row>
    <row r="17" spans="1:6" x14ac:dyDescent="0.25">
      <c r="A17" s="71"/>
      <c r="B17" s="71"/>
      <c r="C17" s="71"/>
      <c r="D17" s="74"/>
      <c r="E17" s="74"/>
      <c r="F17" s="4"/>
    </row>
    <row r="18" spans="1:6" x14ac:dyDescent="0.25">
      <c r="A18" s="71"/>
      <c r="B18" s="71"/>
      <c r="C18" s="71"/>
      <c r="D18" s="76">
        <f>SUM(D15:D17)</f>
        <v>0</v>
      </c>
      <c r="E18" s="76">
        <f>SUM(E15:E17)</f>
        <v>0</v>
      </c>
      <c r="F18" s="4"/>
    </row>
    <row r="19" spans="1:6" x14ac:dyDescent="0.25">
      <c r="A19" s="72"/>
      <c r="B19" s="71"/>
      <c r="C19" s="71"/>
      <c r="D19" s="71"/>
      <c r="E19" s="71"/>
      <c r="F19" s="4"/>
    </row>
    <row r="20" spans="1:6" x14ac:dyDescent="0.25">
      <c r="A20" s="72" t="s">
        <v>33</v>
      </c>
      <c r="B20" s="71"/>
      <c r="C20" s="71"/>
      <c r="D20" s="71"/>
      <c r="E20" s="71"/>
      <c r="F20" s="4"/>
    </row>
    <row r="21" spans="1:6" x14ac:dyDescent="0.25">
      <c r="A21" s="71"/>
      <c r="B21" s="71" t="s">
        <v>102</v>
      </c>
      <c r="C21" s="71"/>
      <c r="D21" s="74">
        <v>2587</v>
      </c>
      <c r="E21" s="74">
        <v>2957</v>
      </c>
      <c r="F21" s="4"/>
    </row>
    <row r="22" spans="1:6" x14ac:dyDescent="0.25">
      <c r="A22" s="71"/>
      <c r="B22" s="71" t="s">
        <v>193</v>
      </c>
      <c r="C22" s="71"/>
      <c r="D22" s="74">
        <v>100</v>
      </c>
      <c r="E22" s="74">
        <v>100</v>
      </c>
      <c r="F22" s="4"/>
    </row>
    <row r="23" spans="1:6" x14ac:dyDescent="0.25">
      <c r="A23" s="71"/>
      <c r="B23" s="71" t="s">
        <v>34</v>
      </c>
      <c r="C23" s="71"/>
      <c r="D23" s="76">
        <f>SUM(D21:D22)+D18</f>
        <v>2687</v>
      </c>
      <c r="E23" s="76">
        <f>SUM(E21:E22)+E18</f>
        <v>3057</v>
      </c>
      <c r="F23" s="75" t="s">
        <v>200</v>
      </c>
    </row>
    <row r="24" spans="1:6" x14ac:dyDescent="0.25">
      <c r="A24" s="71"/>
      <c r="B24" s="71"/>
      <c r="C24" s="71"/>
      <c r="D24" s="71"/>
      <c r="E24" s="71"/>
      <c r="F24" s="75"/>
    </row>
    <row r="25" spans="1:6" x14ac:dyDescent="0.25">
      <c r="A25" s="72" t="s">
        <v>35</v>
      </c>
      <c r="B25" s="71"/>
      <c r="C25" s="71"/>
      <c r="D25" s="71"/>
      <c r="E25" s="71"/>
      <c r="F25" s="75"/>
    </row>
    <row r="26" spans="1:6" x14ac:dyDescent="0.25">
      <c r="A26" s="72"/>
      <c r="B26" s="71" t="s">
        <v>36</v>
      </c>
      <c r="C26" s="71"/>
      <c r="D26" s="86">
        <v>0</v>
      </c>
      <c r="E26" s="86">
        <v>0</v>
      </c>
      <c r="F26" s="75"/>
    </row>
    <row r="27" spans="1:6" x14ac:dyDescent="0.25">
      <c r="A27" s="71"/>
      <c r="B27" s="71"/>
      <c r="C27" s="71"/>
      <c r="D27" s="71"/>
      <c r="E27" s="71"/>
      <c r="F27" s="75"/>
    </row>
    <row r="28" spans="1:6" x14ac:dyDescent="0.25">
      <c r="A28" s="71"/>
      <c r="B28" s="84" t="s">
        <v>194</v>
      </c>
      <c r="C28" s="72"/>
      <c r="D28" s="76">
        <f>D23-D26</f>
        <v>2687</v>
      </c>
      <c r="E28" s="76">
        <f>E23-E26</f>
        <v>3057</v>
      </c>
      <c r="F28" s="75" t="s">
        <v>201</v>
      </c>
    </row>
    <row r="29" spans="1:6" x14ac:dyDescent="0.25">
      <c r="A29" s="71"/>
      <c r="B29" s="71"/>
      <c r="C29" s="71"/>
      <c r="D29" s="71"/>
      <c r="E29" s="71"/>
      <c r="F29" s="75"/>
    </row>
  </sheetData>
  <mergeCells count="3">
    <mergeCell ref="A4:E4"/>
    <mergeCell ref="A5:E5"/>
    <mergeCell ref="A2:E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Instructions</vt:lpstr>
      <vt:lpstr>1. P&amp;C Info</vt:lpstr>
      <vt:lpstr>2. Cash book - receipts</vt:lpstr>
      <vt:lpstr>3. Cash book - payments</vt:lpstr>
      <vt:lpstr>4. Bank Reconciliation</vt:lpstr>
      <vt:lpstr>5. Treasurers Report</vt:lpstr>
      <vt:lpstr>6. Income and Expenditure</vt:lpstr>
      <vt:lpstr>7. Financial Position</vt:lpstr>
      <vt:lpstr>'6. Income and Expenditure'!_Toc194846621</vt:lpstr>
      <vt:lpstr>'7. Financial Position'!_Toc194846622</vt:lpstr>
      <vt:lpstr>'2. Cash book - receipts'!Print_Area</vt:lpstr>
      <vt:lpstr>'3. Cash book - payments'!Print_Area</vt:lpstr>
      <vt:lpstr>'4. Bank Reconciliation'!Print_Area</vt:lpstr>
      <vt:lpstr>'5. Treasurers Report'!Print_Area</vt:lpstr>
      <vt:lpstr>'6. Income and Expenditure'!Print_Area</vt:lpstr>
      <vt:lpstr>'7. Financial Position'!Print_Area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 PandC Council</dc:creator>
  <cp:lastModifiedBy>ACT PandC Council</cp:lastModifiedBy>
  <cp:lastPrinted>2017-03-22T01:35:41Z</cp:lastPrinted>
  <dcterms:created xsi:type="dcterms:W3CDTF">2016-11-23T01:53:56Z</dcterms:created>
  <dcterms:modified xsi:type="dcterms:W3CDTF">2017-03-27T01:57:29Z</dcterms:modified>
</cp:coreProperties>
</file>